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theanswerseries-my.sharepoint.com/personal/dtppublishingod_theanswerseries_co_za/Documents/General/Mathematics/Maths Exam Reviews/2024 Maths Exam Reviews/"/>
    </mc:Choice>
  </mc:AlternateContent>
  <xr:revisionPtr revIDLastSave="57" documentId="8_{21379D97-AD84-45BD-9B01-78985E3CE877}" xr6:coauthVersionLast="47" xr6:coauthVersionMax="47" xr10:uidLastSave="{A4970282-BB40-4418-8E48-26E5F1931BD3}"/>
  <bookViews>
    <workbookView xWindow="28680" yWindow="-120" windowWidth="29040" windowHeight="15840" xr2:uid="{28649C6E-4368-4ED3-81B8-28FB8075C4CC}"/>
  </bookViews>
  <sheets>
    <sheet name="2024 Paper 1" sheetId="1" r:id="rId1"/>
    <sheet name="Graph combining Kn and RP" sheetId="2" state="hidden" r:id="rId2"/>
  </sheets>
  <definedNames>
    <definedName name="_xlnm.Print_Titles" localSheetId="0">'2024 Paper 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s="1"/>
  <c r="C6" i="1" l="1"/>
  <c r="D6" i="1"/>
  <c r="E6" i="1"/>
  <c r="F68" i="1"/>
  <c r="E68" i="1"/>
  <c r="D68" i="1"/>
  <c r="C68" i="1"/>
  <c r="G68" i="1"/>
  <c r="H65" i="1"/>
  <c r="H61" i="1"/>
  <c r="L12" i="1" s="1"/>
  <c r="E4" i="2"/>
  <c r="D4" i="2"/>
  <c r="B4" i="2"/>
  <c r="A4" i="2"/>
  <c r="C4" i="2" l="1"/>
  <c r="H53" i="1"/>
  <c r="H58" i="1"/>
  <c r="H41" i="1"/>
  <c r="L9" i="1" s="1"/>
  <c r="H36" i="1"/>
  <c r="H30" i="1"/>
  <c r="H25" i="1"/>
  <c r="L10" i="1" s="1"/>
  <c r="H21" i="1"/>
  <c r="H16" i="1"/>
  <c r="D5" i="2"/>
  <c r="H46" i="1"/>
  <c r="H8" i="1"/>
  <c r="L7" i="1" s="1"/>
  <c r="L8" i="1" l="1"/>
  <c r="L11" i="1"/>
  <c r="A5" i="2"/>
  <c r="E5" i="2"/>
  <c r="B5" i="2"/>
  <c r="C5" i="2" l="1"/>
  <c r="L13" i="1"/>
</calcChain>
</file>

<file path=xl/sharedStrings.xml><?xml version="1.0" encoding="utf-8"?>
<sst xmlns="http://schemas.openxmlformats.org/spreadsheetml/2006/main" count="172" uniqueCount="165">
  <si>
    <t>Q. no</t>
  </si>
  <si>
    <t>Procedure</t>
  </si>
  <si>
    <t>Allocation of marks to cognitive levels</t>
  </si>
  <si>
    <t>Marks</t>
  </si>
  <si>
    <t>Total</t>
  </si>
  <si>
    <t>Comments</t>
  </si>
  <si>
    <t>Kn</t>
  </si>
  <si>
    <t>RP</t>
  </si>
  <si>
    <t>CP</t>
  </si>
  <si>
    <t>PS</t>
  </si>
  <si>
    <t>Q1:</t>
  </si>
  <si>
    <t>Algebra and Equations (and inequalities)</t>
  </si>
  <si>
    <t>25 ± 3</t>
  </si>
  <si>
    <t>1.1.1</t>
  </si>
  <si>
    <t>Patterns and Sequences</t>
  </si>
  <si>
    <t>1.1.2</t>
  </si>
  <si>
    <t>Finance, Growth and Decay</t>
  </si>
  <si>
    <t>15 ± 3</t>
  </si>
  <si>
    <t>1.1.3</t>
  </si>
  <si>
    <t>Functions and Graphs</t>
  </si>
  <si>
    <t>35 ± 3</t>
  </si>
  <si>
    <t>1.1.4</t>
  </si>
  <si>
    <t>Differential Calculus</t>
  </si>
  <si>
    <t>1.2</t>
  </si>
  <si>
    <t>Probability</t>
  </si>
  <si>
    <t>1.3</t>
  </si>
  <si>
    <t>Q2:</t>
  </si>
  <si>
    <t>2.1.1</t>
  </si>
  <si>
    <t>2.1.2</t>
  </si>
  <si>
    <t>2.2.1</t>
  </si>
  <si>
    <t>2.2.2</t>
  </si>
  <si>
    <t>Q3:</t>
  </si>
  <si>
    <t>Patterns &amp; Sequences [10]</t>
  </si>
  <si>
    <t>Q4:</t>
  </si>
  <si>
    <t>4.1</t>
  </si>
  <si>
    <t>4.2</t>
  </si>
  <si>
    <t>4.3</t>
  </si>
  <si>
    <t>4.4</t>
  </si>
  <si>
    <t>Q5:</t>
  </si>
  <si>
    <t>5.1</t>
  </si>
  <si>
    <t>5.2</t>
  </si>
  <si>
    <t>5.3</t>
  </si>
  <si>
    <t>5.4</t>
  </si>
  <si>
    <t>5.5</t>
  </si>
  <si>
    <t>Q6:</t>
  </si>
  <si>
    <t>Q7:</t>
  </si>
  <si>
    <t>7.1</t>
  </si>
  <si>
    <t>Q8:</t>
  </si>
  <si>
    <t>Calculus [18]</t>
  </si>
  <si>
    <t>Q9:</t>
  </si>
  <si>
    <t>9.1</t>
  </si>
  <si>
    <t>9.2</t>
  </si>
  <si>
    <t>Q10:</t>
  </si>
  <si>
    <t>General Comments</t>
  </si>
  <si>
    <t>Kn + RP</t>
  </si>
  <si>
    <t>1.1.5</t>
  </si>
  <si>
    <t>Algebra [27]</t>
  </si>
  <si>
    <t>Functions [9]</t>
  </si>
  <si>
    <t>Functions [10]</t>
  </si>
  <si>
    <t>7.3.1</t>
  </si>
  <si>
    <t>7.3.2</t>
  </si>
  <si>
    <t>Finance [14]</t>
  </si>
  <si>
    <t>8.1.1</t>
  </si>
  <si>
    <t>8.1.2</t>
  </si>
  <si>
    <t>8.3.1</t>
  </si>
  <si>
    <t>8.3.2</t>
  </si>
  <si>
    <t>8.3.3</t>
  </si>
  <si>
    <t>Calculus [8]</t>
  </si>
  <si>
    <t>Probability [8]</t>
  </si>
  <si>
    <t>Functions [15]</t>
  </si>
  <si>
    <t>Q11:</t>
  </si>
  <si>
    <t>Probability [9]</t>
  </si>
  <si>
    <t>Q12:</t>
  </si>
  <si>
    <t>3.1</t>
  </si>
  <si>
    <t>3.2</t>
  </si>
  <si>
    <t>6.1</t>
  </si>
  <si>
    <t>6.2</t>
  </si>
  <si>
    <t>6.3</t>
  </si>
  <si>
    <t>6.4</t>
  </si>
  <si>
    <t>7.2</t>
  </si>
  <si>
    <t>8.2</t>
  </si>
  <si>
    <t>10.2</t>
  </si>
  <si>
    <t>10.1</t>
  </si>
  <si>
    <t>11.1</t>
  </si>
  <si>
    <t>11.2</t>
  </si>
  <si>
    <t>11.3</t>
  </si>
  <si>
    <t>12.1</t>
  </si>
  <si>
    <t>12.2</t>
  </si>
  <si>
    <t>12.3</t>
  </si>
  <si>
    <t>9.3</t>
  </si>
  <si>
    <t>9.4</t>
  </si>
  <si>
    <t>3.3</t>
  </si>
  <si>
    <t>Patterns &amp; Sequences [14]</t>
  </si>
  <si>
    <t xml:space="preserve">factorised quadratic equation </t>
  </si>
  <si>
    <t>quadratic equation with irrational roots</t>
  </si>
  <si>
    <t>quadratic inequality</t>
  </si>
  <si>
    <t>exponential equation</t>
  </si>
  <si>
    <t>surd equation</t>
  </si>
  <si>
    <t>simultaneous equations</t>
  </si>
  <si>
    <t>determine n for the product to be an integer</t>
  </si>
  <si>
    <t>calculate sum of AS given a, d and n</t>
  </si>
  <si>
    <t xml:space="preserve">use sigma notation to set up eq for extra terms </t>
  </si>
  <si>
    <t>find T98 given T99 &amp; 1st differences</t>
  </si>
  <si>
    <t>find Tn formula given T3 = 32</t>
  </si>
  <si>
    <t>find 3rd radius in circles touching internally</t>
  </si>
  <si>
    <t>which circle has d = 3/128</t>
  </si>
  <si>
    <t>subst point to find base of exp function</t>
  </si>
  <si>
    <t>write down range</t>
  </si>
  <si>
    <t>find p in hyperbola using x = 1</t>
  </si>
  <si>
    <t>find horizontal asymptote of f using sym line</t>
  </si>
  <si>
    <t>find a in equation</t>
  </si>
  <si>
    <r>
      <t xml:space="preserve">find x if f(x) </t>
    </r>
    <r>
      <rPr>
        <sz val="11"/>
        <rFont val="Math B"/>
        <charset val="2"/>
      </rPr>
      <t xml:space="preserve">¦ </t>
    </r>
    <r>
      <rPr>
        <sz val="11"/>
        <rFont val="Arial"/>
        <family val="2"/>
      </rPr>
      <t xml:space="preserve"> 0</t>
    </r>
  </si>
  <si>
    <t>describe transf with same D &amp; R, h'(x) &lt;0</t>
  </si>
  <si>
    <t>find TP of parabola</t>
  </si>
  <si>
    <t>find equation of line</t>
  </si>
  <si>
    <t>find max vertical length EH</t>
  </si>
  <si>
    <t>find m if f(x + m) is a tangent to g</t>
  </si>
  <si>
    <t>calculate accumulated amount c.q. 16 years</t>
  </si>
  <si>
    <t>str line depreciation if value halves</t>
  </si>
  <si>
    <t>total interest over 5 years</t>
  </si>
  <si>
    <t>find tangent equation to cubic at x = 2</t>
  </si>
  <si>
    <r>
      <t>first principles of f(x) = - 6x</t>
    </r>
    <r>
      <rPr>
        <sz val="11"/>
        <rFont val="Sylfaen"/>
        <family val="1"/>
      </rPr>
      <t>²</t>
    </r>
  </si>
  <si>
    <t>restrict domain of f so its inverse is a function</t>
  </si>
  <si>
    <r>
      <t xml:space="preserve">determine inverse if inverse </t>
    </r>
    <r>
      <rPr>
        <sz val="11"/>
        <rFont val="Math B"/>
        <charset val="2"/>
      </rPr>
      <t></t>
    </r>
    <r>
      <rPr>
        <sz val="11"/>
        <rFont val="Arial"/>
        <family val="2"/>
      </rPr>
      <t xml:space="preserve"> 0</t>
    </r>
  </si>
  <si>
    <t xml:space="preserve">use sketch to state x values for decreasing cubic </t>
  </si>
  <si>
    <t>x-intercepts of cubic, from TPs</t>
  </si>
  <si>
    <t>values of x for which cubic is concave up</t>
  </si>
  <si>
    <t>max speed of cyclist given speed equation</t>
  </si>
  <si>
    <t>distance between P &amp; T</t>
  </si>
  <si>
    <t>Venn diagram with all values given</t>
  </si>
  <si>
    <t>P(at least two subjects)</t>
  </si>
  <si>
    <t>determine if Maths &amp; Tourism are independent</t>
  </si>
  <si>
    <t>codes using all letters &amp; digits, with repeats</t>
  </si>
  <si>
    <t>code without repeats and many restrictions</t>
  </si>
  <si>
    <t>% increase if all letters are used</t>
  </si>
  <si>
    <t>accept with SP included or excluded</t>
  </si>
  <si>
    <t xml:space="preserve">      AMESA Matric Maths Review 2024 - Paper 1</t>
  </si>
  <si>
    <t>sketch exp function</t>
  </si>
  <si>
    <t>reflect point on function about line y = x</t>
  </si>
  <si>
    <t>rules of differentiation - no complications</t>
  </si>
  <si>
    <t>rules of differentiation - fractions and surds</t>
  </si>
  <si>
    <t>Second and third language learners could have struggled with having to give this as an equation.</t>
  </si>
  <si>
    <t>calculate sum of areas for 1st 10 circles</t>
  </si>
  <si>
    <t>The notation of the domain was unfamiliar.</t>
  </si>
  <si>
    <t>Mark allocation too low? Maybe 4 marks?</t>
  </si>
  <si>
    <t>Low mark allocation.</t>
  </si>
  <si>
    <t xml:space="preserve">Low mark allocation. </t>
  </si>
  <si>
    <t>Very few marks. Why doing so much for 3 marks?</t>
  </si>
  <si>
    <t>Do learners need to give both answers? There was mixed reaction to this.</t>
  </si>
  <si>
    <t>This is normally asked in a two-way table, but now it's in a Venn diagram.</t>
  </si>
  <si>
    <t>This could be complex - if you use present value it is easier than using balance outstanding.</t>
  </si>
  <si>
    <t>"is" decreasing in 9.1 but "will be" concave up in 9.3. if a learner doesn't know that the point of inflection is halfway between the turning points, then this question will be a problem.</t>
  </si>
  <si>
    <t>Can do this by shifting the graph - do learners need to explain exactly?</t>
  </si>
  <si>
    <t>value of k for three positive x-intercepts</t>
  </si>
  <si>
    <t>find out how many months earlier loan will be repaid if an extra amount is paid in</t>
  </si>
  <si>
    <t>Some people thought it was specific values that were asked for seeing it said ALL. 
There was an infinite number of answers. 
They also didn't say that (1 + 1/n) was the last factor. 
Maybe they should have said "list" instead? 
The wording was an issue. Maybe should have shown the last bracket of (1 + 1/n) in the original? 
Wording should have been what are the possible values of n in the last factor for the product to be an integer. 
You just do what you think was expected. 
The second sentence was a problem.
 - this sentence could have been left out, and just do ... (1 + 1/n) in the expression. 
Check NW last year's September paper - question 1.3 and questions 9.3 and 9.4. 
If a learner states that n must be odd and doesn't say starting from 3, will they be penalised because there is a restriction already in the question?</t>
  </si>
  <si>
    <t>Can do this in 2.2.1 to get T98, in which case one can just write down this answer. 
Maybe swap 2.2.1 and 2.2.2.   
Does the placement of this question change the marks … if it has been the first question it would have been routine, but placed after more difficult questions it feels more like a complex question.</t>
  </si>
  <si>
    <t>The Afrikaans translation was confusing. Should have been: ... negatief VIR die gegewe definisieversameling. 
Can the learners give a double transformation?</t>
  </si>
  <si>
    <t>Low mark allocation…makes you wonder if you are wrong. 
If you have the Casio fx991, it makes 3 marks fine.</t>
  </si>
  <si>
    <t>Does a restriction in the answer need to be shown (most people seemed to say yes). 
Also low mark allocation. 
Questions 8.3.2 and 8.3.3 had nothing to do with calculus, and it went nowhere, so this was completely out of place.</t>
  </si>
  <si>
    <r>
      <t>Value should be value</t>
    </r>
    <r>
      <rPr>
        <b/>
        <sz val="11"/>
        <color rgb="FF000000"/>
        <rFont val="Calibri"/>
        <family val="2"/>
        <scheme val="minor"/>
      </rPr>
      <t>s</t>
    </r>
    <r>
      <rPr>
        <sz val="11"/>
        <color rgb="FF000000"/>
        <rFont val="Calibri"/>
        <family val="2"/>
        <scheme val="minor"/>
      </rPr>
      <t xml:space="preserve"> and "positive" is irrelevant in the answer. 
If a child gives only one answer, e.g. x = -8.5, will they get full marks? 
If it said "roots" then you could have two equal roots, but this question said "intercepts" so distinct is implied?</t>
    </r>
  </si>
  <si>
    <t>This question uses T for a town and t for time, which could be confusing. 
Because this question is split up, it might be that learners get 3 marks out of 8, instead of losing all the marks.</t>
  </si>
  <si>
    <t>This question was not well received.  
Calculus of motion is in CAPs, but the level at which this question was pitched made it inaccessible to most learners.  
The question also needs more context. 
We have to make assumptions. 
Problem with speed and s - not explained. s normally used for displacement. 
Also a problem with t not explained. Question should have included t = time in hours and s(t) = 0.</t>
  </si>
  <si>
    <t>Low mark allocation. 
Will need CA marking. 
Percentage increase is unfamiliar to Maths learners, according to some teachers. 
Maybe some ambiguity about which total  should be at the bottom.</t>
  </si>
  <si>
    <t>There were several questions that had low mark allocations, which could lead to candidates not being able to finish the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</si>
</sst>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1"/>
      <color theme="1"/>
      <name val="Calibri"/>
      <family val="2"/>
      <scheme val="minor"/>
    </font>
    <font>
      <sz val="38"/>
      <color theme="0"/>
      <name val="Montserrat Semi Bold"/>
      <family val="3"/>
    </font>
    <font>
      <b/>
      <sz val="8.5"/>
      <color rgb="FF000000"/>
      <name val="Arial"/>
      <family val="2"/>
    </font>
    <font>
      <sz val="14"/>
      <color theme="1"/>
      <name val="Calibri"/>
      <family val="2"/>
      <scheme val="minor"/>
    </font>
    <font>
      <sz val="8"/>
      <name val="Calibri"/>
      <family val="2"/>
      <scheme val="minor"/>
    </font>
    <font>
      <sz val="11"/>
      <color rgb="FF000000"/>
      <name val="Arial"/>
      <family val="2"/>
    </font>
    <font>
      <b/>
      <sz val="11"/>
      <color rgb="FFFF0000"/>
      <name val="Calibri"/>
      <family val="2"/>
      <scheme val="minor"/>
    </font>
    <font>
      <b/>
      <sz val="11"/>
      <color rgb="FF000000"/>
      <name val="Arial"/>
      <family val="2"/>
    </font>
    <font>
      <sz val="11"/>
      <name val="Arial"/>
      <family val="2"/>
    </font>
    <font>
      <sz val="11"/>
      <color rgb="FF000000"/>
      <name val="Arial"/>
    </font>
    <font>
      <b/>
      <sz val="14"/>
      <color theme="1"/>
      <name val="Calibri"/>
      <family val="2"/>
      <scheme val="minor"/>
    </font>
    <font>
      <b/>
      <sz val="14"/>
      <color theme="0"/>
      <name val="Arial"/>
      <family val="2"/>
    </font>
    <font>
      <b/>
      <sz val="11"/>
      <color theme="1"/>
      <name val="Arial"/>
      <family val="2"/>
    </font>
    <font>
      <b/>
      <sz val="14"/>
      <color theme="1"/>
      <name val="Arial"/>
      <family val="2"/>
    </font>
    <font>
      <b/>
      <sz val="14"/>
      <color rgb="FFE60000"/>
      <name val="Arial"/>
      <family val="2"/>
    </font>
    <font>
      <b/>
      <sz val="11"/>
      <color theme="0"/>
      <name val="Calibri"/>
      <family val="2"/>
      <scheme val="minor"/>
    </font>
    <font>
      <sz val="11"/>
      <name val="Math B"/>
      <charset val="2"/>
    </font>
    <font>
      <sz val="11"/>
      <name val="Sylfaen"/>
      <family val="1"/>
    </font>
    <font>
      <b/>
      <sz val="11"/>
      <name val="Calibri"/>
      <family val="2"/>
      <scheme val="minor"/>
    </font>
    <font>
      <b/>
      <sz val="11"/>
      <color rgb="FFFF0000"/>
      <name val="Arial"/>
      <family val="2"/>
    </font>
    <font>
      <sz val="11"/>
      <color theme="1"/>
      <name val="Arial"/>
      <family val="2"/>
    </font>
    <font>
      <b/>
      <sz val="14"/>
      <color rgb="FFFF0000"/>
      <name val="Arial"/>
      <family val="2"/>
    </font>
    <font>
      <sz val="11"/>
      <color rgb="FF000000"/>
      <name val="Calibri"/>
      <family val="2"/>
      <scheme val="minor"/>
    </font>
    <font>
      <b/>
      <sz val="11"/>
      <color rgb="FF000000"/>
      <name val="Calibri"/>
      <family val="2"/>
      <scheme val="minor"/>
    </font>
    <font>
      <b/>
      <sz val="11"/>
      <color rgb="FFE42E1E"/>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s>
  <borders count="11">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5" fillId="0" borderId="0" xfId="0" applyFont="1"/>
    <xf numFmtId="9" fontId="0" fillId="0" borderId="0" xfId="0" applyNumberFormat="1"/>
    <xf numFmtId="0" fontId="14" fillId="0" borderId="0" xfId="0" applyFont="1"/>
    <xf numFmtId="0" fontId="15" fillId="0" borderId="0" xfId="0" applyFont="1"/>
    <xf numFmtId="0" fontId="2" fillId="0" borderId="0" xfId="0" applyFont="1"/>
    <xf numFmtId="0" fontId="2" fillId="0" borderId="0" xfId="0" applyFont="1" applyAlignment="1">
      <alignment horizontal="center" vertical="top"/>
    </xf>
    <xf numFmtId="0" fontId="2" fillId="0" borderId="0" xfId="0" applyFont="1" applyAlignment="1">
      <alignment vertical="center"/>
    </xf>
    <xf numFmtId="0" fontId="3" fillId="2" borderId="0" xfId="0" applyFont="1" applyFill="1" applyAlignment="1" applyProtection="1">
      <alignment horizontal="left" vertical="center"/>
    </xf>
    <xf numFmtId="0" fontId="0" fillId="0" borderId="0" xfId="0" applyProtection="1"/>
    <xf numFmtId="0" fontId="2" fillId="0" borderId="0" xfId="0" applyFont="1" applyAlignment="1" applyProtection="1">
      <alignment horizontal="center" vertical="top"/>
    </xf>
    <xf numFmtId="0" fontId="2" fillId="0" borderId="0" xfId="0" applyFont="1" applyProtection="1"/>
    <xf numFmtId="0" fontId="0" fillId="0" borderId="0" xfId="0" applyAlignment="1" applyProtection="1">
      <alignment wrapText="1"/>
    </xf>
    <xf numFmtId="0" fontId="4"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3" borderId="1" xfId="0" applyFont="1" applyFill="1" applyBorder="1" applyAlignment="1" applyProtection="1">
      <alignment horizontal="center" vertical="top"/>
    </xf>
    <xf numFmtId="0" fontId="2" fillId="3" borderId="1" xfId="0" applyFont="1" applyFill="1" applyBorder="1" applyAlignment="1" applyProtection="1">
      <alignment vertical="center"/>
    </xf>
    <xf numFmtId="9" fontId="8" fillId="3" borderId="5" xfId="1"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vertical="center" wrapText="1"/>
    </xf>
    <xf numFmtId="0" fontId="2" fillId="0" borderId="0" xfId="0" applyFont="1" applyAlignment="1" applyProtection="1">
      <alignment vertical="center"/>
    </xf>
    <xf numFmtId="0" fontId="17" fillId="4" borderId="1" xfId="0" applyFont="1" applyFill="1" applyBorder="1" applyAlignment="1" applyProtection="1">
      <alignment vertical="center"/>
    </xf>
    <xf numFmtId="0" fontId="17" fillId="4" borderId="2" xfId="0" applyFont="1" applyFill="1" applyBorder="1" applyAlignment="1" applyProtection="1">
      <alignment vertical="center"/>
    </xf>
    <xf numFmtId="9" fontId="20" fillId="4" borderId="10" xfId="1" applyFont="1" applyFill="1" applyBorder="1" applyAlignment="1" applyProtection="1">
      <alignment horizontal="center" vertical="center"/>
    </xf>
    <xf numFmtId="0" fontId="20" fillId="4" borderId="4" xfId="0" applyFont="1" applyFill="1" applyBorder="1" applyAlignment="1" applyProtection="1">
      <alignment horizontal="center" vertical="center"/>
    </xf>
    <xf numFmtId="0" fontId="17" fillId="4" borderId="1" xfId="0" applyFont="1" applyFill="1" applyBorder="1" applyAlignment="1" applyProtection="1">
      <alignment vertical="center" wrapText="1"/>
    </xf>
    <xf numFmtId="0" fontId="2" fillId="0" borderId="0" xfId="0" applyFont="1" applyAlignment="1" applyProtection="1">
      <alignment horizontal="center" vertical="center"/>
    </xf>
    <xf numFmtId="0" fontId="13" fillId="2" borderId="1" xfId="0" applyFont="1" applyFill="1" applyBorder="1" applyAlignment="1" applyProtection="1">
      <alignment vertical="center"/>
    </xf>
    <xf numFmtId="0" fontId="13" fillId="2" borderId="2" xfId="0" applyFont="1" applyFill="1" applyBorder="1" applyAlignment="1" applyProtection="1">
      <alignment horizontal="left" vertical="center"/>
    </xf>
    <xf numFmtId="0" fontId="13" fillId="2" borderId="8" xfId="0" applyFont="1" applyFill="1" applyBorder="1" applyAlignment="1" applyProtection="1">
      <alignment horizontal="left" vertical="center"/>
    </xf>
    <xf numFmtId="0" fontId="13" fillId="2" borderId="9"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13" fillId="2" borderId="1" xfId="0" applyFont="1" applyFill="1" applyBorder="1" applyProtection="1"/>
    <xf numFmtId="0" fontId="13" fillId="2" borderId="1" xfId="0" applyFont="1" applyFill="1" applyBorder="1" applyAlignment="1" applyProtection="1">
      <alignment wrapText="1"/>
    </xf>
    <xf numFmtId="0" fontId="22" fillId="0" borderId="0" xfId="0" applyFont="1" applyAlignment="1" applyProtection="1">
      <alignment horizontal="left" indent="1"/>
    </xf>
    <xf numFmtId="0" fontId="22" fillId="0" borderId="0" xfId="0" applyFont="1" applyProtection="1"/>
    <xf numFmtId="0" fontId="21" fillId="0" borderId="0" xfId="0" applyFont="1" applyProtection="1"/>
    <xf numFmtId="0" fontId="7" fillId="0" borderId="1" xfId="0" applyFont="1" applyBorder="1" applyAlignment="1" applyProtection="1">
      <alignment vertical="center" wrapText="1"/>
    </xf>
    <xf numFmtId="0" fontId="10" fillId="0" borderId="1" xfId="0" applyFont="1" applyBorder="1" applyAlignment="1" applyProtection="1">
      <alignment vertical="center" wrapText="1"/>
    </xf>
    <xf numFmtId="0" fontId="20"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0" fillId="0" borderId="1" xfId="0" applyBorder="1" applyAlignment="1" applyProtection="1">
      <alignment wrapText="1"/>
    </xf>
    <xf numFmtId="0" fontId="2" fillId="0" borderId="6" xfId="0" applyFont="1" applyBorder="1" applyAlignment="1" applyProtection="1">
      <alignment horizontal="center" vertical="center"/>
    </xf>
    <xf numFmtId="0" fontId="20" fillId="5"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15" fillId="3" borderId="0" xfId="0" applyFont="1" applyFill="1" applyAlignment="1" applyProtection="1">
      <alignment horizontal="left" indent="1"/>
    </xf>
    <xf numFmtId="0" fontId="15" fillId="3" borderId="0" xfId="0" applyFont="1" applyFill="1" applyProtection="1"/>
    <xf numFmtId="0" fontId="23" fillId="3" borderId="0" xfId="0" applyFont="1" applyFill="1" applyProtection="1"/>
    <xf numFmtId="0" fontId="2" fillId="0" borderId="7" xfId="0" applyFont="1" applyBorder="1" applyAlignment="1" applyProtection="1">
      <alignment horizontal="center" vertical="center"/>
    </xf>
    <xf numFmtId="0" fontId="13" fillId="2" borderId="2" xfId="0" applyFont="1" applyFill="1" applyBorder="1" applyAlignment="1" applyProtection="1">
      <alignment vertical="center"/>
    </xf>
    <xf numFmtId="0" fontId="13" fillId="2" borderId="3"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5" fillId="0" borderId="0" xfId="0" applyFont="1" applyProtection="1"/>
    <xf numFmtId="0" fontId="2" fillId="0" borderId="1" xfId="0" applyFont="1" applyBorder="1" applyAlignment="1" applyProtection="1">
      <alignment horizontal="center" vertical="center"/>
    </xf>
    <xf numFmtId="0" fontId="14" fillId="2" borderId="1" xfId="0" applyFont="1" applyFill="1" applyBorder="1" applyAlignment="1" applyProtection="1">
      <alignment horizontal="center" vertical="center"/>
    </xf>
    <xf numFmtId="0" fontId="15" fillId="2" borderId="1" xfId="0" applyFont="1" applyFill="1" applyBorder="1" applyAlignment="1" applyProtection="1">
      <alignment wrapText="1"/>
    </xf>
    <xf numFmtId="0" fontId="14" fillId="0" borderId="0" xfId="0" applyFont="1" applyProtection="1"/>
    <xf numFmtId="0" fontId="11" fillId="0" borderId="1" xfId="0" applyFont="1" applyBorder="1" applyAlignment="1" applyProtection="1">
      <alignment vertical="center" wrapText="1"/>
    </xf>
    <xf numFmtId="0" fontId="10" fillId="0" borderId="1" xfId="0" applyFont="1" applyBorder="1" applyAlignment="1" applyProtection="1">
      <alignment vertical="center"/>
    </xf>
    <xf numFmtId="0" fontId="13" fillId="2" borderId="1" xfId="0" applyFont="1" applyFill="1" applyBorder="1" applyAlignment="1" applyProtection="1">
      <alignment horizontal="left" vertical="center"/>
    </xf>
    <xf numFmtId="0" fontId="14" fillId="2" borderId="1" xfId="0" applyFont="1" applyFill="1" applyBorder="1" applyAlignment="1" applyProtection="1">
      <alignment vertical="center"/>
    </xf>
    <xf numFmtId="0" fontId="16" fillId="2" borderId="1" xfId="0" applyFont="1" applyFill="1" applyBorder="1" applyAlignment="1" applyProtection="1">
      <alignment wrapText="1"/>
    </xf>
    <xf numFmtId="0" fontId="2" fillId="0" borderId="1" xfId="0" applyFont="1" applyBorder="1" applyAlignment="1" applyProtection="1">
      <alignment horizontal="center" vertical="center"/>
    </xf>
    <xf numFmtId="0" fontId="10" fillId="0" borderId="6" xfId="0" applyFont="1" applyBorder="1" applyAlignment="1" applyProtection="1">
      <alignment vertical="center"/>
    </xf>
    <xf numFmtId="0" fontId="26" fillId="0" borderId="1" xfId="0" applyFont="1" applyBorder="1" applyAlignment="1" applyProtection="1">
      <alignment wrapText="1"/>
    </xf>
    <xf numFmtId="0" fontId="24" fillId="0" borderId="1" xfId="0" applyFont="1" applyBorder="1" applyAlignment="1" applyProtection="1">
      <alignment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8" fillId="0" borderId="0" xfId="0" applyFont="1" applyAlignment="1" applyProtection="1">
      <alignment horizontal="center" vertical="top"/>
    </xf>
    <xf numFmtId="0" fontId="12" fillId="0" borderId="0" xfId="0" applyFont="1" applyProtection="1"/>
  </cellXfs>
  <cellStyles count="2">
    <cellStyle name="Normal" xfId="0" builtinId="0"/>
    <cellStyle name="Percent" xfId="1" builtinId="5"/>
  </cellStyles>
  <dxfs count="0"/>
  <tableStyles count="0" defaultTableStyle="TableStyleMedium2" defaultPivotStyle="PivotStyleLight16"/>
  <colors>
    <mruColors>
      <color rgb="FFE41E2E"/>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en-ZA" b="1">
                <a:solidFill>
                  <a:srgbClr val="E41E2E"/>
                </a:solidFill>
              </a:rPr>
              <a:t>Cognitive Levels for Maths Paper 1</a:t>
            </a:r>
            <a:br>
              <a:rPr lang="en-ZA" b="1">
                <a:solidFill>
                  <a:srgbClr val="E41E2E"/>
                </a:solidFill>
              </a:rPr>
            </a:br>
            <a:r>
              <a:rPr lang="en-ZA" b="1">
                <a:solidFill>
                  <a:srgbClr val="E41E2E"/>
                </a:solidFill>
              </a:rPr>
              <a:t>in 2024</a:t>
            </a:r>
          </a:p>
        </c:rich>
      </c:tx>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v>Proposed</c:v>
          </c:tx>
          <c:spPr>
            <a:solidFill>
              <a:schemeClr val="bg1">
                <a:lumMod val="65000"/>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 combining Kn and RP'!$C$3:$E$3</c:f>
              <c:strCache>
                <c:ptCount val="3"/>
                <c:pt idx="0">
                  <c:v>Kn + RP</c:v>
                </c:pt>
                <c:pt idx="1">
                  <c:v>CP</c:v>
                </c:pt>
                <c:pt idx="2">
                  <c:v>PS</c:v>
                </c:pt>
              </c:strCache>
            </c:strRef>
          </c:cat>
          <c:val>
            <c:numRef>
              <c:f>'Graph combining Kn and RP'!$C$4:$E$4</c:f>
              <c:numCache>
                <c:formatCode>0%</c:formatCode>
                <c:ptCount val="3"/>
                <c:pt idx="0">
                  <c:v>0.55000000000000004</c:v>
                </c:pt>
                <c:pt idx="1">
                  <c:v>0.3</c:v>
                </c:pt>
                <c:pt idx="2">
                  <c:v>0.15</c:v>
                </c:pt>
              </c:numCache>
            </c:numRef>
          </c:val>
          <c:extLst>
            <c:ext xmlns:c16="http://schemas.microsoft.com/office/drawing/2014/chart" uri="{C3380CC4-5D6E-409C-BE32-E72D297353CC}">
              <c16:uniqueId val="{00000000-C3C0-42A7-A938-82C738B33838}"/>
            </c:ext>
          </c:extLst>
        </c:ser>
        <c:ser>
          <c:idx val="1"/>
          <c:order val="1"/>
          <c:tx>
            <c:v>Actual</c:v>
          </c:tx>
          <c:spPr>
            <a:solidFill>
              <a:srgbClr val="FF0000">
                <a:alpha val="7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 combining Kn and RP'!$C$3:$E$3</c:f>
              <c:strCache>
                <c:ptCount val="3"/>
                <c:pt idx="0">
                  <c:v>Kn + RP</c:v>
                </c:pt>
                <c:pt idx="1">
                  <c:v>CP</c:v>
                </c:pt>
                <c:pt idx="2">
                  <c:v>PS</c:v>
                </c:pt>
              </c:strCache>
            </c:strRef>
          </c:cat>
          <c:val>
            <c:numRef>
              <c:f>'Graph combining Kn and RP'!$C$5:$E$5</c:f>
              <c:numCache>
                <c:formatCode>0%</c:formatCode>
                <c:ptCount val="3"/>
                <c:pt idx="0">
                  <c:v>0.52666666666666673</c:v>
                </c:pt>
                <c:pt idx="1">
                  <c:v>0.28666666666666668</c:v>
                </c:pt>
                <c:pt idx="2">
                  <c:v>0.18666666666666668</c:v>
                </c:pt>
              </c:numCache>
            </c:numRef>
          </c:val>
          <c:extLst>
            <c:ext xmlns:c16="http://schemas.microsoft.com/office/drawing/2014/chart" uri="{C3380CC4-5D6E-409C-BE32-E72D297353CC}">
              <c16:uniqueId val="{00000001-C3C0-42A7-A938-82C738B33838}"/>
            </c:ext>
          </c:extLst>
        </c:ser>
        <c:dLbls>
          <c:showLegendKey val="0"/>
          <c:showVal val="0"/>
          <c:showCatName val="0"/>
          <c:showSerName val="0"/>
          <c:showPercent val="0"/>
          <c:showBubbleSize val="0"/>
        </c:dLbls>
        <c:gapWidth val="80"/>
        <c:overlap val="25"/>
        <c:axId val="817746624"/>
        <c:axId val="2010464480"/>
      </c:barChart>
      <c:catAx>
        <c:axId val="81774662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2010464480"/>
        <c:crosses val="autoZero"/>
        <c:auto val="1"/>
        <c:lblAlgn val="ctr"/>
        <c:lblOffset val="100"/>
        <c:noMultiLvlLbl val="0"/>
      </c:catAx>
      <c:valAx>
        <c:axId val="201046448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81774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b="1"/>
              <a:t>Cognitive</a:t>
            </a:r>
            <a:r>
              <a:rPr lang="en-ZA" b="1" baseline="0"/>
              <a:t> Levels for Maths Paper 1 in 2023</a:t>
            </a:r>
            <a:endParaRPr lang="en-ZA"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Proposed</c:v>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combining Kn and RP'!$C$3:$E$3</c:f>
              <c:strCache>
                <c:ptCount val="3"/>
                <c:pt idx="0">
                  <c:v>Kn + RP</c:v>
                </c:pt>
                <c:pt idx="1">
                  <c:v>CP</c:v>
                </c:pt>
                <c:pt idx="2">
                  <c:v>PS</c:v>
                </c:pt>
              </c:strCache>
            </c:strRef>
          </c:cat>
          <c:val>
            <c:numRef>
              <c:f>'Graph combining Kn and RP'!$C$4:$E$4</c:f>
              <c:numCache>
                <c:formatCode>0%</c:formatCode>
                <c:ptCount val="3"/>
                <c:pt idx="0">
                  <c:v>0.55000000000000004</c:v>
                </c:pt>
                <c:pt idx="1">
                  <c:v>0.3</c:v>
                </c:pt>
                <c:pt idx="2">
                  <c:v>0.15</c:v>
                </c:pt>
              </c:numCache>
            </c:numRef>
          </c:val>
          <c:extLst>
            <c:ext xmlns:c16="http://schemas.microsoft.com/office/drawing/2014/chart" uri="{C3380CC4-5D6E-409C-BE32-E72D297353CC}">
              <c16:uniqueId val="{00000000-8F43-431A-90C6-9372B2979213}"/>
            </c:ext>
          </c:extLst>
        </c:ser>
        <c:ser>
          <c:idx val="1"/>
          <c:order val="1"/>
          <c:tx>
            <c:v>Actual</c:v>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combining Kn and RP'!$C$3:$E$3</c:f>
              <c:strCache>
                <c:ptCount val="3"/>
                <c:pt idx="0">
                  <c:v>Kn + RP</c:v>
                </c:pt>
                <c:pt idx="1">
                  <c:v>CP</c:v>
                </c:pt>
                <c:pt idx="2">
                  <c:v>PS</c:v>
                </c:pt>
              </c:strCache>
            </c:strRef>
          </c:cat>
          <c:val>
            <c:numRef>
              <c:f>'Graph combining Kn and RP'!$C$5:$E$5</c:f>
              <c:numCache>
                <c:formatCode>0%</c:formatCode>
                <c:ptCount val="3"/>
                <c:pt idx="0">
                  <c:v>0.52666666666666673</c:v>
                </c:pt>
                <c:pt idx="1">
                  <c:v>0.28666666666666668</c:v>
                </c:pt>
                <c:pt idx="2">
                  <c:v>0.18666666666666668</c:v>
                </c:pt>
              </c:numCache>
            </c:numRef>
          </c:val>
          <c:extLst>
            <c:ext xmlns:c16="http://schemas.microsoft.com/office/drawing/2014/chart" uri="{C3380CC4-5D6E-409C-BE32-E72D297353CC}">
              <c16:uniqueId val="{00000001-8F43-431A-90C6-9372B2979213}"/>
            </c:ext>
          </c:extLst>
        </c:ser>
        <c:dLbls>
          <c:showLegendKey val="0"/>
          <c:showVal val="0"/>
          <c:showCatName val="0"/>
          <c:showSerName val="0"/>
          <c:showPercent val="0"/>
          <c:showBubbleSize val="0"/>
        </c:dLbls>
        <c:gapWidth val="219"/>
        <c:overlap val="-27"/>
        <c:axId val="817746624"/>
        <c:axId val="2010464480"/>
      </c:barChart>
      <c:catAx>
        <c:axId val="81774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10464480"/>
        <c:crosses val="autoZero"/>
        <c:auto val="1"/>
        <c:lblAlgn val="ctr"/>
        <c:lblOffset val="100"/>
        <c:noMultiLvlLbl val="0"/>
      </c:catAx>
      <c:valAx>
        <c:axId val="2010464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746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Cognitive Levels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Proposed </c:v>
          </c:tx>
          <c:spPr>
            <a:solidFill>
              <a:schemeClr val="accent1"/>
            </a:solidFill>
            <a:ln>
              <a:noFill/>
            </a:ln>
            <a:effectLst/>
          </c:spPr>
          <c:invertIfNegative val="0"/>
          <c:cat>
            <c:strRef>
              <c:f>'2024 Paper 1'!$C$4:$F$4</c:f>
              <c:strCache>
                <c:ptCount val="4"/>
                <c:pt idx="0">
                  <c:v>Kn</c:v>
                </c:pt>
                <c:pt idx="1">
                  <c:v>RP</c:v>
                </c:pt>
                <c:pt idx="2">
                  <c:v>CP</c:v>
                </c:pt>
                <c:pt idx="3">
                  <c:v>PS</c:v>
                </c:pt>
              </c:strCache>
            </c:strRef>
          </c:cat>
          <c:val>
            <c:numRef>
              <c:f>'2024 Paper 1'!$C$5:$F$5</c:f>
              <c:numCache>
                <c:formatCode>0%</c:formatCode>
                <c:ptCount val="4"/>
                <c:pt idx="0">
                  <c:v>0.2</c:v>
                </c:pt>
                <c:pt idx="1">
                  <c:v>0.35</c:v>
                </c:pt>
                <c:pt idx="2">
                  <c:v>0.3</c:v>
                </c:pt>
                <c:pt idx="3">
                  <c:v>0.15</c:v>
                </c:pt>
              </c:numCache>
            </c:numRef>
          </c:val>
          <c:extLst>
            <c:ext xmlns:c16="http://schemas.microsoft.com/office/drawing/2014/chart" uri="{C3380CC4-5D6E-409C-BE32-E72D297353CC}">
              <c16:uniqueId val="{00000000-53F4-4D11-A43B-40551ABDCB81}"/>
            </c:ext>
          </c:extLst>
        </c:ser>
        <c:ser>
          <c:idx val="1"/>
          <c:order val="1"/>
          <c:tx>
            <c:v>Actual</c:v>
          </c:tx>
          <c:spPr>
            <a:solidFill>
              <a:srgbClr val="FF0000"/>
            </a:solidFill>
            <a:ln>
              <a:noFill/>
            </a:ln>
            <a:effectLst/>
          </c:spPr>
          <c:invertIfNegative val="0"/>
          <c:cat>
            <c:strRef>
              <c:f>'2024 Paper 1'!$C$4:$F$4</c:f>
              <c:strCache>
                <c:ptCount val="4"/>
                <c:pt idx="0">
                  <c:v>Kn</c:v>
                </c:pt>
                <c:pt idx="1">
                  <c:v>RP</c:v>
                </c:pt>
                <c:pt idx="2">
                  <c:v>CP</c:v>
                </c:pt>
                <c:pt idx="3">
                  <c:v>PS</c:v>
                </c:pt>
              </c:strCache>
            </c:strRef>
          </c:cat>
          <c:val>
            <c:numRef>
              <c:f>'2024 Paper 1'!$C$6:$F$6</c:f>
              <c:numCache>
                <c:formatCode>0%</c:formatCode>
                <c:ptCount val="4"/>
                <c:pt idx="0">
                  <c:v>0.04</c:v>
                </c:pt>
                <c:pt idx="1">
                  <c:v>0.48666666666666669</c:v>
                </c:pt>
                <c:pt idx="2">
                  <c:v>0.28666666666666668</c:v>
                </c:pt>
                <c:pt idx="3">
                  <c:v>0.18666666666666668</c:v>
                </c:pt>
              </c:numCache>
            </c:numRef>
          </c:val>
          <c:extLst>
            <c:ext xmlns:c16="http://schemas.microsoft.com/office/drawing/2014/chart" uri="{C3380CC4-5D6E-409C-BE32-E72D297353CC}">
              <c16:uniqueId val="{00000001-53F4-4D11-A43B-40551ABDCB81}"/>
            </c:ext>
          </c:extLst>
        </c:ser>
        <c:dLbls>
          <c:showLegendKey val="0"/>
          <c:showVal val="0"/>
          <c:showCatName val="0"/>
          <c:showSerName val="0"/>
          <c:showPercent val="0"/>
          <c:showBubbleSize val="0"/>
        </c:dLbls>
        <c:gapWidth val="219"/>
        <c:overlap val="-27"/>
        <c:axId val="1899490575"/>
        <c:axId val="1771232399"/>
      </c:barChart>
      <c:catAx>
        <c:axId val="189949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1232399"/>
        <c:crosses val="autoZero"/>
        <c:auto val="1"/>
        <c:lblAlgn val="ctr"/>
        <c:lblOffset val="100"/>
        <c:noMultiLvlLbl val="0"/>
      </c:catAx>
      <c:valAx>
        <c:axId val="17712323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9490575"/>
        <c:crosses val="autoZero"/>
        <c:crossBetween val="between"/>
      </c:valAx>
      <c:spPr>
        <a:noFill/>
        <a:ln>
          <a:noFill/>
        </a:ln>
        <a:effectLst/>
      </c:spPr>
    </c:plotArea>
    <c:legend>
      <c:legendPos val="b"/>
      <c:layout>
        <c:manualLayout>
          <c:xMode val="edge"/>
          <c:yMode val="edge"/>
          <c:x val="0.37077799650043741"/>
          <c:y val="0.89872630504520268"/>
          <c:w val="0.28059265802606398"/>
          <c:h val="7.64271653543307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9</xdr:col>
      <xdr:colOff>169768</xdr:colOff>
      <xdr:row>16</xdr:row>
      <xdr:rowOff>54348</xdr:rowOff>
    </xdr:from>
    <xdr:to>
      <xdr:col>12</xdr:col>
      <xdr:colOff>404043</xdr:colOff>
      <xdr:row>28</xdr:row>
      <xdr:rowOff>0</xdr:rowOff>
    </xdr:to>
    <xdr:graphicFrame macro="">
      <xdr:nvGraphicFramePr>
        <xdr:cNvPr id="3" name="Chart 2">
          <a:extLst>
            <a:ext uri="{FF2B5EF4-FFF2-40B4-BE49-F238E27FC236}">
              <a16:creationId xmlns:a16="http://schemas.microsoft.com/office/drawing/2014/main" id="{82918FE0-DAB5-4E98-86C9-85E790E23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0</xdr:row>
      <xdr:rowOff>133350</xdr:rowOff>
    </xdr:from>
    <xdr:to>
      <xdr:col>8</xdr:col>
      <xdr:colOff>525780</xdr:colOff>
      <xdr:row>20</xdr:row>
      <xdr:rowOff>99060</xdr:rowOff>
    </xdr:to>
    <xdr:graphicFrame macro="">
      <xdr:nvGraphicFramePr>
        <xdr:cNvPr id="2" name="Chart 1">
          <a:extLst>
            <a:ext uri="{FF2B5EF4-FFF2-40B4-BE49-F238E27FC236}">
              <a16:creationId xmlns:a16="http://schemas.microsoft.com/office/drawing/2014/main" id="{E603A4FD-6D87-9BC1-3E2C-25FB924798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542925</xdr:colOff>
      <xdr:row>1</xdr:row>
      <xdr:rowOff>114300</xdr:rowOff>
    </xdr:from>
    <xdr:to>
      <xdr:col>17</xdr:col>
      <xdr:colOff>282612</xdr:colOff>
      <xdr:row>33</xdr:row>
      <xdr:rowOff>74176</xdr:rowOff>
    </xdr:to>
    <xdr:graphicFrame macro="">
      <xdr:nvGraphicFramePr>
        <xdr:cNvPr id="3" name="Chart 2">
          <a:extLst>
            <a:ext uri="{FF2B5EF4-FFF2-40B4-BE49-F238E27FC236}">
              <a16:creationId xmlns:a16="http://schemas.microsoft.com/office/drawing/2014/main" id="{772B440A-81A1-40B6-B436-8B62A5C0F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ECC0-E215-448D-A8B5-8D64EFB7E79C}">
  <sheetPr>
    <pageSetUpPr fitToPage="1"/>
  </sheetPr>
  <dimension ref="A1:L74"/>
  <sheetViews>
    <sheetView tabSelected="1" zoomScaleNormal="100" workbookViewId="0">
      <pane xSplit="1" ySplit="6" topLeftCell="B7" activePane="bottomRight" state="frozen"/>
      <selection pane="topRight" activeCell="B1" sqref="B1"/>
      <selection pane="bottomLeft" activeCell="A7" sqref="A7"/>
      <selection pane="bottomRight" activeCell="B3" sqref="B3:B4"/>
    </sheetView>
  </sheetViews>
  <sheetFormatPr defaultRowHeight="14.4" x14ac:dyDescent="0.3"/>
  <cols>
    <col min="1" max="1" width="10" customWidth="1"/>
    <col min="2" max="2" width="44.6640625" customWidth="1"/>
    <col min="3" max="6" width="5.109375" style="8" customWidth="1"/>
    <col min="7" max="7" width="8.88671875" style="8"/>
    <col min="8" max="8" width="8.88671875" style="7"/>
    <col min="9" max="9" width="79" style="2" customWidth="1"/>
    <col min="10" max="10" width="41.6640625" customWidth="1"/>
    <col min="11" max="11" width="7.33203125" customWidth="1"/>
    <col min="12" max="12" width="7.6640625" customWidth="1"/>
  </cols>
  <sheetData>
    <row r="1" spans="1:12" ht="53.4" customHeight="1" x14ac:dyDescent="0.3">
      <c r="A1" s="10" t="s">
        <v>136</v>
      </c>
      <c r="B1" s="10"/>
      <c r="C1" s="10"/>
      <c r="D1" s="10"/>
      <c r="E1" s="10"/>
      <c r="F1" s="10"/>
      <c r="G1" s="10"/>
      <c r="H1" s="10"/>
      <c r="I1" s="10"/>
      <c r="J1" s="10"/>
      <c r="K1" s="10"/>
      <c r="L1" s="10"/>
    </row>
    <row r="2" spans="1:12" x14ac:dyDescent="0.3">
      <c r="A2" s="11"/>
      <c r="B2" s="11"/>
      <c r="C2" s="12"/>
      <c r="D2" s="12"/>
      <c r="E2" s="12"/>
      <c r="F2" s="12"/>
      <c r="G2" s="12"/>
      <c r="H2" s="13"/>
      <c r="I2" s="14"/>
      <c r="J2" s="11"/>
      <c r="K2" s="11"/>
      <c r="L2" s="11"/>
    </row>
    <row r="3" spans="1:12" s="1" customFormat="1" ht="33.6" customHeight="1" x14ac:dyDescent="0.3">
      <c r="A3" s="15" t="s">
        <v>0</v>
      </c>
      <c r="B3" s="16" t="s">
        <v>1</v>
      </c>
      <c r="C3" s="17" t="s">
        <v>2</v>
      </c>
      <c r="D3" s="17"/>
      <c r="E3" s="17"/>
      <c r="F3" s="17"/>
      <c r="G3" s="18" t="s">
        <v>3</v>
      </c>
      <c r="H3" s="18" t="s">
        <v>4</v>
      </c>
      <c r="I3" s="19" t="s">
        <v>5</v>
      </c>
      <c r="J3" s="20"/>
      <c r="K3" s="20"/>
      <c r="L3" s="20"/>
    </row>
    <row r="4" spans="1:12" s="1" customFormat="1" ht="19.8" customHeight="1" x14ac:dyDescent="0.3">
      <c r="A4" s="15"/>
      <c r="B4" s="16"/>
      <c r="C4" s="21" t="s">
        <v>6</v>
      </c>
      <c r="D4" s="21" t="s">
        <v>7</v>
      </c>
      <c r="E4" s="21" t="s">
        <v>8</v>
      </c>
      <c r="F4" s="21" t="s">
        <v>9</v>
      </c>
      <c r="G4" s="18"/>
      <c r="H4" s="18"/>
      <c r="I4" s="19"/>
      <c r="J4" s="20"/>
      <c r="K4" s="20"/>
      <c r="L4" s="20"/>
    </row>
    <row r="5" spans="1:12" s="9" customFormat="1" ht="21" customHeight="1" x14ac:dyDescent="0.3">
      <c r="A5" s="22"/>
      <c r="B5" s="22"/>
      <c r="C5" s="23">
        <v>0.2</v>
      </c>
      <c r="D5" s="23">
        <v>0.35</v>
      </c>
      <c r="E5" s="23">
        <v>0.3</v>
      </c>
      <c r="F5" s="23">
        <v>0.15</v>
      </c>
      <c r="G5" s="24"/>
      <c r="H5" s="22"/>
      <c r="I5" s="25"/>
      <c r="J5" s="26"/>
      <c r="K5" s="26"/>
      <c r="L5" s="26"/>
    </row>
    <row r="6" spans="1:12" s="9" customFormat="1" ht="21" customHeight="1" x14ac:dyDescent="0.3">
      <c r="A6" s="27"/>
      <c r="B6" s="28"/>
      <c r="C6" s="29">
        <f>SUM(C8:C67)/$G$6</f>
        <v>0.04</v>
      </c>
      <c r="D6" s="29">
        <f>SUM(D8:D67)/$G$6</f>
        <v>0.48666666666666669</v>
      </c>
      <c r="E6" s="29">
        <f>SUM(E8:E67)/$G$6</f>
        <v>0.28666666666666668</v>
      </c>
      <c r="F6" s="29">
        <f>SUM(F8:F67)/$G$6</f>
        <v>0.18666666666666668</v>
      </c>
      <c r="G6" s="30">
        <f>SUM(G8:G67)</f>
        <v>150</v>
      </c>
      <c r="H6" s="27"/>
      <c r="I6" s="31"/>
      <c r="J6" s="26"/>
      <c r="K6" s="32"/>
      <c r="L6" s="32"/>
    </row>
    <row r="7" spans="1:12" s="6" customFormat="1" ht="25.2" customHeight="1" x14ac:dyDescent="0.3">
      <c r="A7" s="33" t="s">
        <v>10</v>
      </c>
      <c r="B7" s="34" t="s">
        <v>56</v>
      </c>
      <c r="C7" s="35"/>
      <c r="D7" s="35"/>
      <c r="E7" s="35"/>
      <c r="F7" s="36"/>
      <c r="G7" s="37"/>
      <c r="H7" s="38"/>
      <c r="I7" s="39"/>
      <c r="J7" s="40" t="s">
        <v>11</v>
      </c>
      <c r="K7" s="41" t="s">
        <v>12</v>
      </c>
      <c r="L7" s="42">
        <f>H8</f>
        <v>27</v>
      </c>
    </row>
    <row r="8" spans="1:12" ht="16.2" customHeight="1" x14ac:dyDescent="0.3">
      <c r="A8" s="43" t="s">
        <v>13</v>
      </c>
      <c r="B8" s="44" t="s">
        <v>93</v>
      </c>
      <c r="C8" s="45"/>
      <c r="D8" s="45">
        <v>2</v>
      </c>
      <c r="E8" s="45"/>
      <c r="F8" s="45"/>
      <c r="G8" s="46">
        <v>2</v>
      </c>
      <c r="H8" s="47">
        <f>SUM(G8:G14)</f>
        <v>27</v>
      </c>
      <c r="I8" s="48"/>
      <c r="J8" s="40" t="s">
        <v>14</v>
      </c>
      <c r="K8" s="41" t="s">
        <v>12</v>
      </c>
      <c r="L8" s="42">
        <f>SUM(H16,H21)</f>
        <v>24</v>
      </c>
    </row>
    <row r="9" spans="1:12" ht="16.2" customHeight="1" x14ac:dyDescent="0.3">
      <c r="A9" s="43" t="s">
        <v>15</v>
      </c>
      <c r="B9" s="44" t="s">
        <v>94</v>
      </c>
      <c r="C9" s="45"/>
      <c r="D9" s="45">
        <v>4</v>
      </c>
      <c r="E9" s="45"/>
      <c r="F9" s="45"/>
      <c r="G9" s="46">
        <v>4</v>
      </c>
      <c r="H9" s="49"/>
      <c r="I9" s="48"/>
      <c r="J9" s="40" t="s">
        <v>16</v>
      </c>
      <c r="K9" s="41" t="s">
        <v>17</v>
      </c>
      <c r="L9" s="42">
        <f>H41</f>
        <v>14</v>
      </c>
    </row>
    <row r="10" spans="1:12" ht="16.2" customHeight="1" x14ac:dyDescent="0.3">
      <c r="A10" s="43" t="s">
        <v>18</v>
      </c>
      <c r="B10" s="44" t="s">
        <v>95</v>
      </c>
      <c r="C10" s="45"/>
      <c r="D10" s="45">
        <v>4</v>
      </c>
      <c r="E10" s="45"/>
      <c r="F10" s="45"/>
      <c r="G10" s="46">
        <v>4</v>
      </c>
      <c r="H10" s="49"/>
      <c r="I10" s="48"/>
      <c r="J10" s="40" t="s">
        <v>19</v>
      </c>
      <c r="K10" s="41" t="s">
        <v>20</v>
      </c>
      <c r="L10" s="42">
        <f>SUM(H25,H30,H36)</f>
        <v>34</v>
      </c>
    </row>
    <row r="11" spans="1:12" ht="16.2" customHeight="1" x14ac:dyDescent="0.3">
      <c r="A11" s="43" t="s">
        <v>21</v>
      </c>
      <c r="B11" s="44" t="s">
        <v>96</v>
      </c>
      <c r="C11" s="45"/>
      <c r="D11" s="45"/>
      <c r="E11" s="45">
        <v>5</v>
      </c>
      <c r="F11" s="45"/>
      <c r="G11" s="46">
        <v>5</v>
      </c>
      <c r="H11" s="49"/>
      <c r="I11" s="48"/>
      <c r="J11" s="40" t="s">
        <v>22</v>
      </c>
      <c r="K11" s="41" t="s">
        <v>20</v>
      </c>
      <c r="L11" s="42">
        <f>SUM(H46,H53,H58)</f>
        <v>34</v>
      </c>
    </row>
    <row r="12" spans="1:12" ht="16.2" customHeight="1" x14ac:dyDescent="0.3">
      <c r="A12" s="43" t="s">
        <v>55</v>
      </c>
      <c r="B12" s="44" t="s">
        <v>97</v>
      </c>
      <c r="C12" s="45"/>
      <c r="D12" s="45">
        <v>4</v>
      </c>
      <c r="E12" s="50"/>
      <c r="F12" s="45"/>
      <c r="G12" s="46">
        <v>4</v>
      </c>
      <c r="H12" s="49"/>
      <c r="I12" s="48"/>
      <c r="J12" s="40" t="s">
        <v>24</v>
      </c>
      <c r="K12" s="41" t="s">
        <v>17</v>
      </c>
      <c r="L12" s="42">
        <f>SUM(H61,H65)</f>
        <v>17</v>
      </c>
    </row>
    <row r="13" spans="1:12" ht="16.2" customHeight="1" x14ac:dyDescent="0.3">
      <c r="A13" s="51" t="s">
        <v>23</v>
      </c>
      <c r="B13" s="44" t="s">
        <v>98</v>
      </c>
      <c r="C13" s="45"/>
      <c r="D13" s="45">
        <v>5</v>
      </c>
      <c r="E13" s="45"/>
      <c r="F13" s="45"/>
      <c r="G13" s="46">
        <v>5</v>
      </c>
      <c r="H13" s="49"/>
      <c r="I13" s="48"/>
      <c r="J13" s="52" t="s">
        <v>4</v>
      </c>
      <c r="K13" s="53"/>
      <c r="L13" s="54">
        <f>SUM(L7:L12)</f>
        <v>150</v>
      </c>
    </row>
    <row r="14" spans="1:12" ht="190.8" customHeight="1" x14ac:dyDescent="0.3">
      <c r="A14" s="51" t="s">
        <v>25</v>
      </c>
      <c r="B14" s="44" t="s">
        <v>99</v>
      </c>
      <c r="C14" s="45"/>
      <c r="D14" s="45"/>
      <c r="E14" s="45"/>
      <c r="F14" s="45">
        <v>3</v>
      </c>
      <c r="G14" s="46">
        <v>3</v>
      </c>
      <c r="H14" s="55"/>
      <c r="I14" s="48" t="s">
        <v>155</v>
      </c>
      <c r="J14" s="11"/>
      <c r="K14" s="11"/>
      <c r="L14" s="11"/>
    </row>
    <row r="15" spans="1:12" s="5" customFormat="1" ht="25.2" customHeight="1" x14ac:dyDescent="0.3">
      <c r="A15" s="33" t="s">
        <v>26</v>
      </c>
      <c r="B15" s="56" t="s">
        <v>92</v>
      </c>
      <c r="C15" s="57"/>
      <c r="D15" s="57"/>
      <c r="E15" s="57"/>
      <c r="F15" s="57"/>
      <c r="G15" s="58"/>
      <c r="H15" s="38"/>
      <c r="I15" s="39"/>
      <c r="J15" s="59"/>
      <c r="K15" s="59"/>
      <c r="L15" s="59"/>
    </row>
    <row r="16" spans="1:12" s="3" customFormat="1" ht="18" x14ac:dyDescent="0.35">
      <c r="A16" s="51" t="s">
        <v>27</v>
      </c>
      <c r="B16" s="44" t="s">
        <v>100</v>
      </c>
      <c r="C16" s="60"/>
      <c r="D16" s="60">
        <v>2</v>
      </c>
      <c r="E16" s="60"/>
      <c r="F16" s="60"/>
      <c r="G16" s="46">
        <v>2</v>
      </c>
      <c r="H16" s="47">
        <f>SUM(G16:G19)</f>
        <v>14</v>
      </c>
      <c r="I16" s="48"/>
      <c r="J16" s="11"/>
      <c r="K16" s="11"/>
      <c r="L16" s="11"/>
    </row>
    <row r="17" spans="1:12" ht="30" customHeight="1" x14ac:dyDescent="0.3">
      <c r="A17" s="51" t="s">
        <v>28</v>
      </c>
      <c r="B17" s="44" t="s">
        <v>101</v>
      </c>
      <c r="C17" s="60"/>
      <c r="D17" s="60"/>
      <c r="E17" s="60"/>
      <c r="F17" s="60">
        <v>4</v>
      </c>
      <c r="G17" s="46">
        <v>4</v>
      </c>
      <c r="H17" s="49"/>
      <c r="I17" s="48" t="s">
        <v>141</v>
      </c>
      <c r="J17" s="11"/>
      <c r="K17" s="11"/>
      <c r="L17" s="11"/>
    </row>
    <row r="18" spans="1:12" ht="19.2" customHeight="1" x14ac:dyDescent="0.3">
      <c r="A18" s="51" t="s">
        <v>29</v>
      </c>
      <c r="B18" s="44" t="s">
        <v>102</v>
      </c>
      <c r="C18" s="60"/>
      <c r="D18" s="60"/>
      <c r="E18" s="60">
        <v>3</v>
      </c>
      <c r="F18" s="60"/>
      <c r="G18" s="46">
        <v>3</v>
      </c>
      <c r="H18" s="49"/>
      <c r="I18" s="48"/>
      <c r="J18" s="11"/>
      <c r="K18" s="11"/>
      <c r="L18" s="11"/>
    </row>
    <row r="19" spans="1:12" ht="82.2" customHeight="1" x14ac:dyDescent="0.3">
      <c r="A19" s="51" t="s">
        <v>30</v>
      </c>
      <c r="B19" s="44" t="s">
        <v>103</v>
      </c>
      <c r="C19" s="60"/>
      <c r="D19" s="60"/>
      <c r="E19" s="60">
        <v>5</v>
      </c>
      <c r="F19" s="60"/>
      <c r="G19" s="46">
        <v>5</v>
      </c>
      <c r="H19" s="49"/>
      <c r="I19" s="48" t="s">
        <v>156</v>
      </c>
      <c r="J19" s="11"/>
      <c r="K19" s="11"/>
      <c r="L19" s="11"/>
    </row>
    <row r="20" spans="1:12" s="5" customFormat="1" ht="25.2" customHeight="1" x14ac:dyDescent="0.3">
      <c r="A20" s="33" t="s">
        <v>31</v>
      </c>
      <c r="B20" s="33" t="s">
        <v>32</v>
      </c>
      <c r="C20" s="37"/>
      <c r="D20" s="37"/>
      <c r="E20" s="37"/>
      <c r="F20" s="37"/>
      <c r="G20" s="37"/>
      <c r="H20" s="61"/>
      <c r="I20" s="62"/>
      <c r="J20" s="63"/>
      <c r="K20" s="63"/>
      <c r="L20" s="63"/>
    </row>
    <row r="21" spans="1:12" ht="16.2" customHeight="1" x14ac:dyDescent="0.3">
      <c r="A21" s="51" t="s">
        <v>73</v>
      </c>
      <c r="B21" s="44" t="s">
        <v>104</v>
      </c>
      <c r="C21" s="60"/>
      <c r="D21" s="60">
        <v>2</v>
      </c>
      <c r="E21" s="60"/>
      <c r="F21" s="60"/>
      <c r="G21" s="46">
        <v>2</v>
      </c>
      <c r="H21" s="47">
        <f>SUM(G21:G23)</f>
        <v>10</v>
      </c>
      <c r="I21" s="48"/>
      <c r="J21" s="11"/>
      <c r="K21" s="11"/>
      <c r="L21" s="11"/>
    </row>
    <row r="22" spans="1:12" ht="16.2" customHeight="1" x14ac:dyDescent="0.3">
      <c r="A22" s="51" t="s">
        <v>74</v>
      </c>
      <c r="B22" s="44" t="s">
        <v>142</v>
      </c>
      <c r="C22" s="60"/>
      <c r="D22" s="60"/>
      <c r="E22" s="60">
        <v>4</v>
      </c>
      <c r="F22" s="60"/>
      <c r="G22" s="46">
        <v>4</v>
      </c>
      <c r="H22" s="49"/>
      <c r="I22" s="48"/>
      <c r="J22" s="11"/>
      <c r="K22" s="11"/>
      <c r="L22" s="11"/>
    </row>
    <row r="23" spans="1:12" ht="16.2" customHeight="1" x14ac:dyDescent="0.3">
      <c r="A23" s="51" t="s">
        <v>91</v>
      </c>
      <c r="B23" s="44" t="s">
        <v>105</v>
      </c>
      <c r="C23" s="60"/>
      <c r="D23" s="60"/>
      <c r="E23" s="60">
        <v>4</v>
      </c>
      <c r="F23" s="60"/>
      <c r="G23" s="46">
        <v>4</v>
      </c>
      <c r="H23" s="55"/>
      <c r="I23" s="48"/>
      <c r="J23" s="11"/>
      <c r="K23" s="11"/>
      <c r="L23" s="11"/>
    </row>
    <row r="24" spans="1:12" s="6" customFormat="1" ht="25.2" customHeight="1" x14ac:dyDescent="0.3">
      <c r="A24" s="33" t="s">
        <v>33</v>
      </c>
      <c r="B24" s="33" t="s">
        <v>57</v>
      </c>
      <c r="C24" s="37"/>
      <c r="D24" s="37"/>
      <c r="E24" s="37"/>
      <c r="F24" s="37"/>
      <c r="G24" s="37"/>
      <c r="H24" s="61"/>
      <c r="I24" s="62"/>
      <c r="J24" s="63"/>
      <c r="K24" s="63"/>
      <c r="L24" s="63"/>
    </row>
    <row r="25" spans="1:12" ht="18.600000000000001" customHeight="1" x14ac:dyDescent="0.3">
      <c r="A25" s="51" t="s">
        <v>34</v>
      </c>
      <c r="B25" s="44" t="s">
        <v>106</v>
      </c>
      <c r="C25" s="60"/>
      <c r="D25" s="60">
        <v>2</v>
      </c>
      <c r="E25" s="60"/>
      <c r="F25" s="60"/>
      <c r="G25" s="46">
        <v>2</v>
      </c>
      <c r="H25" s="47">
        <f>SUM(G25:G28)</f>
        <v>9</v>
      </c>
      <c r="I25" s="48"/>
      <c r="J25" s="11"/>
      <c r="K25" s="11"/>
      <c r="L25" s="11"/>
    </row>
    <row r="26" spans="1:12" ht="18.600000000000001" customHeight="1" x14ac:dyDescent="0.3">
      <c r="A26" s="51" t="s">
        <v>35</v>
      </c>
      <c r="B26" s="44" t="s">
        <v>107</v>
      </c>
      <c r="C26" s="60">
        <v>1</v>
      </c>
      <c r="D26" s="60"/>
      <c r="E26" s="60"/>
      <c r="F26" s="60"/>
      <c r="G26" s="46">
        <v>1</v>
      </c>
      <c r="H26" s="49"/>
      <c r="I26" s="48"/>
      <c r="J26" s="11"/>
      <c r="K26" s="11"/>
      <c r="L26" s="11"/>
    </row>
    <row r="27" spans="1:12" ht="18.600000000000001" customHeight="1" x14ac:dyDescent="0.3">
      <c r="A27" s="51" t="s">
        <v>36</v>
      </c>
      <c r="B27" s="64" t="s">
        <v>137</v>
      </c>
      <c r="C27" s="60"/>
      <c r="D27" s="60">
        <v>3</v>
      </c>
      <c r="E27" s="60"/>
      <c r="F27" s="60"/>
      <c r="G27" s="46">
        <v>3</v>
      </c>
      <c r="H27" s="49"/>
      <c r="I27" s="48"/>
      <c r="J27" s="11"/>
      <c r="K27" s="11"/>
      <c r="L27" s="11"/>
    </row>
    <row r="28" spans="1:12" ht="18.600000000000001" customHeight="1" x14ac:dyDescent="0.3">
      <c r="A28" s="51" t="s">
        <v>37</v>
      </c>
      <c r="B28" s="44" t="s">
        <v>138</v>
      </c>
      <c r="C28" s="60"/>
      <c r="D28" s="60"/>
      <c r="E28" s="60">
        <v>3</v>
      </c>
      <c r="F28" s="60"/>
      <c r="G28" s="46">
        <v>3</v>
      </c>
      <c r="H28" s="49"/>
      <c r="I28" s="48"/>
      <c r="J28" s="11"/>
      <c r="K28" s="11"/>
      <c r="L28" s="11"/>
    </row>
    <row r="29" spans="1:12" s="5" customFormat="1" ht="25.2" customHeight="1" x14ac:dyDescent="0.3">
      <c r="A29" s="33" t="s">
        <v>38</v>
      </c>
      <c r="B29" s="56" t="s">
        <v>58</v>
      </c>
      <c r="C29" s="57"/>
      <c r="D29" s="57"/>
      <c r="E29" s="57"/>
      <c r="F29" s="57"/>
      <c r="G29" s="58"/>
      <c r="H29" s="38"/>
      <c r="I29" s="39"/>
      <c r="J29" s="63"/>
      <c r="K29" s="63"/>
      <c r="L29" s="63"/>
    </row>
    <row r="30" spans="1:12" ht="19.2" customHeight="1" x14ac:dyDescent="0.3">
      <c r="A30" s="51" t="s">
        <v>39</v>
      </c>
      <c r="B30" s="65" t="s">
        <v>108</v>
      </c>
      <c r="C30" s="60">
        <v>1</v>
      </c>
      <c r="D30" s="60"/>
      <c r="E30" s="60"/>
      <c r="F30" s="60"/>
      <c r="G30" s="46">
        <v>1</v>
      </c>
      <c r="H30" s="47">
        <f>SUM(G30:G34)</f>
        <v>10</v>
      </c>
      <c r="I30" s="48" t="s">
        <v>143</v>
      </c>
      <c r="J30" s="11"/>
      <c r="K30" s="11"/>
      <c r="L30" s="11"/>
    </row>
    <row r="31" spans="1:12" ht="19.2" customHeight="1" x14ac:dyDescent="0.3">
      <c r="A31" s="51" t="s">
        <v>40</v>
      </c>
      <c r="B31" s="65" t="s">
        <v>109</v>
      </c>
      <c r="C31" s="60"/>
      <c r="D31" s="60">
        <v>2</v>
      </c>
      <c r="E31" s="60"/>
      <c r="F31" s="60"/>
      <c r="G31" s="46">
        <v>2</v>
      </c>
      <c r="H31" s="49"/>
      <c r="I31" s="48"/>
      <c r="J31" s="11"/>
      <c r="K31" s="11"/>
      <c r="L31" s="11"/>
    </row>
    <row r="32" spans="1:12" s="3" customFormat="1" ht="19.2" customHeight="1" x14ac:dyDescent="0.35">
      <c r="A32" s="51" t="s">
        <v>41</v>
      </c>
      <c r="B32" s="65" t="s">
        <v>110</v>
      </c>
      <c r="C32" s="60"/>
      <c r="D32" s="60">
        <v>2</v>
      </c>
      <c r="E32" s="60"/>
      <c r="F32" s="60"/>
      <c r="G32" s="46">
        <v>2</v>
      </c>
      <c r="H32" s="49"/>
      <c r="I32" s="48"/>
      <c r="J32" s="11"/>
      <c r="K32" s="11"/>
      <c r="L32" s="11"/>
    </row>
    <row r="33" spans="1:12" ht="19.2" customHeight="1" x14ac:dyDescent="0.3">
      <c r="A33" s="51" t="s">
        <v>42</v>
      </c>
      <c r="B33" s="65" t="s">
        <v>111</v>
      </c>
      <c r="C33" s="60"/>
      <c r="D33" s="60"/>
      <c r="E33" s="60">
        <v>3</v>
      </c>
      <c r="F33" s="60"/>
      <c r="G33" s="46">
        <v>3</v>
      </c>
      <c r="H33" s="49"/>
      <c r="I33" s="48" t="s">
        <v>144</v>
      </c>
      <c r="J33" s="11"/>
      <c r="K33" s="11"/>
      <c r="L33" s="11"/>
    </row>
    <row r="34" spans="1:12" ht="43.2" x14ac:dyDescent="0.3">
      <c r="A34" s="51" t="s">
        <v>43</v>
      </c>
      <c r="B34" s="65" t="s">
        <v>112</v>
      </c>
      <c r="C34" s="60"/>
      <c r="D34" s="60"/>
      <c r="E34" s="60"/>
      <c r="F34" s="60">
        <v>2</v>
      </c>
      <c r="G34" s="46">
        <v>2</v>
      </c>
      <c r="H34" s="49"/>
      <c r="I34" s="48" t="s">
        <v>157</v>
      </c>
      <c r="J34" s="11"/>
      <c r="K34" s="11"/>
      <c r="L34" s="11"/>
    </row>
    <row r="35" spans="1:12" s="5" customFormat="1" ht="25.2" customHeight="1" x14ac:dyDescent="0.3">
      <c r="A35" s="33" t="s">
        <v>44</v>
      </c>
      <c r="B35" s="66" t="s">
        <v>69</v>
      </c>
      <c r="C35" s="66"/>
      <c r="D35" s="66"/>
      <c r="E35" s="66"/>
      <c r="F35" s="66"/>
      <c r="G35" s="37"/>
      <c r="H35" s="67"/>
      <c r="I35" s="68"/>
      <c r="J35" s="63"/>
      <c r="K35" s="63"/>
      <c r="L35" s="63"/>
    </row>
    <row r="36" spans="1:12" s="3" customFormat="1" ht="19.95" customHeight="1" x14ac:dyDescent="0.35">
      <c r="A36" s="51" t="s">
        <v>75</v>
      </c>
      <c r="B36" s="65" t="s">
        <v>113</v>
      </c>
      <c r="C36" s="60"/>
      <c r="D36" s="60">
        <v>3</v>
      </c>
      <c r="E36" s="60"/>
      <c r="F36" s="60"/>
      <c r="G36" s="46">
        <v>3</v>
      </c>
      <c r="H36" s="47">
        <f>SUM(G36:G39)</f>
        <v>15</v>
      </c>
      <c r="I36" s="48"/>
      <c r="J36" s="11"/>
      <c r="K36" s="11"/>
      <c r="L36" s="11"/>
    </row>
    <row r="37" spans="1:12" s="3" customFormat="1" ht="29.4" x14ac:dyDescent="0.35">
      <c r="A37" s="51" t="s">
        <v>76</v>
      </c>
      <c r="B37" s="65" t="s">
        <v>114</v>
      </c>
      <c r="C37" s="60"/>
      <c r="D37" s="60">
        <v>3</v>
      </c>
      <c r="E37" s="60"/>
      <c r="F37" s="60"/>
      <c r="G37" s="46">
        <v>3</v>
      </c>
      <c r="H37" s="49"/>
      <c r="I37" s="48" t="s">
        <v>158</v>
      </c>
      <c r="J37" s="11"/>
      <c r="K37" s="11"/>
      <c r="L37" s="11"/>
    </row>
    <row r="38" spans="1:12" ht="19.95" customHeight="1" x14ac:dyDescent="0.3">
      <c r="A38" s="51" t="s">
        <v>77</v>
      </c>
      <c r="B38" s="65" t="s">
        <v>115</v>
      </c>
      <c r="C38" s="60"/>
      <c r="D38" s="60"/>
      <c r="E38" s="60">
        <v>4</v>
      </c>
      <c r="F38" s="60"/>
      <c r="G38" s="46">
        <v>4</v>
      </c>
      <c r="H38" s="49"/>
      <c r="I38" s="48"/>
      <c r="J38" s="11"/>
      <c r="K38" s="11"/>
      <c r="L38" s="11"/>
    </row>
    <row r="39" spans="1:12" ht="19.8" customHeight="1" x14ac:dyDescent="0.3">
      <c r="A39" s="51" t="s">
        <v>78</v>
      </c>
      <c r="B39" s="65" t="s">
        <v>116</v>
      </c>
      <c r="C39" s="60"/>
      <c r="D39" s="60"/>
      <c r="E39" s="60"/>
      <c r="F39" s="60">
        <v>5</v>
      </c>
      <c r="G39" s="46">
        <v>5</v>
      </c>
      <c r="H39" s="49"/>
      <c r="I39" s="48" t="s">
        <v>152</v>
      </c>
      <c r="J39" s="11"/>
      <c r="K39" s="11"/>
      <c r="L39" s="11"/>
    </row>
    <row r="40" spans="1:12" s="5" customFormat="1" ht="25.2" customHeight="1" x14ac:dyDescent="0.3">
      <c r="A40" s="33" t="s">
        <v>45</v>
      </c>
      <c r="B40" s="66" t="s">
        <v>61</v>
      </c>
      <c r="C40" s="66"/>
      <c r="D40" s="66"/>
      <c r="E40" s="66"/>
      <c r="F40" s="66"/>
      <c r="G40" s="37"/>
      <c r="H40" s="67"/>
      <c r="I40" s="68"/>
      <c r="J40" s="63"/>
      <c r="K40" s="63"/>
      <c r="L40" s="63"/>
    </row>
    <row r="41" spans="1:12" s="3" customFormat="1" ht="18" customHeight="1" x14ac:dyDescent="0.35">
      <c r="A41" s="51" t="s">
        <v>46</v>
      </c>
      <c r="B41" s="65" t="s">
        <v>117</v>
      </c>
      <c r="C41" s="60"/>
      <c r="D41" s="60">
        <v>3</v>
      </c>
      <c r="E41" s="60"/>
      <c r="F41" s="60"/>
      <c r="G41" s="46">
        <v>3</v>
      </c>
      <c r="H41" s="47">
        <f>SUM(G41:G44)</f>
        <v>14</v>
      </c>
      <c r="I41" s="48"/>
      <c r="J41" s="11"/>
      <c r="K41" s="11"/>
      <c r="L41" s="11"/>
    </row>
    <row r="42" spans="1:12" ht="18" customHeight="1" x14ac:dyDescent="0.3">
      <c r="A42" s="51" t="s">
        <v>79</v>
      </c>
      <c r="B42" s="65" t="s">
        <v>118</v>
      </c>
      <c r="C42" s="60"/>
      <c r="D42" s="60">
        <v>2</v>
      </c>
      <c r="E42" s="60"/>
      <c r="F42" s="60"/>
      <c r="G42" s="46">
        <v>2</v>
      </c>
      <c r="H42" s="49"/>
      <c r="I42" s="48" t="s">
        <v>146</v>
      </c>
      <c r="J42" s="11"/>
      <c r="K42" s="11"/>
      <c r="L42" s="11"/>
    </row>
    <row r="43" spans="1:12" ht="18" customHeight="1" x14ac:dyDescent="0.3">
      <c r="A43" s="51" t="s">
        <v>59</v>
      </c>
      <c r="B43" s="65" t="s">
        <v>119</v>
      </c>
      <c r="C43" s="60"/>
      <c r="D43" s="60">
        <v>2</v>
      </c>
      <c r="E43" s="60"/>
      <c r="F43" s="60"/>
      <c r="G43" s="46">
        <v>2</v>
      </c>
      <c r="H43" s="49"/>
      <c r="I43" s="48"/>
      <c r="J43" s="11"/>
      <c r="K43" s="11"/>
      <c r="L43" s="11"/>
    </row>
    <row r="44" spans="1:12" ht="33" customHeight="1" x14ac:dyDescent="0.3">
      <c r="A44" s="51" t="s">
        <v>60</v>
      </c>
      <c r="B44" s="43" t="s">
        <v>154</v>
      </c>
      <c r="C44" s="60"/>
      <c r="D44" s="60"/>
      <c r="E44" s="60"/>
      <c r="F44" s="60">
        <v>7</v>
      </c>
      <c r="G44" s="46">
        <v>7</v>
      </c>
      <c r="H44" s="55"/>
      <c r="I44" s="48" t="s">
        <v>150</v>
      </c>
      <c r="J44" s="11"/>
      <c r="K44" s="11"/>
      <c r="L44" s="11"/>
    </row>
    <row r="45" spans="1:12" s="6" customFormat="1" ht="25.2" customHeight="1" x14ac:dyDescent="0.3">
      <c r="A45" s="33" t="s">
        <v>47</v>
      </c>
      <c r="B45" s="66" t="s">
        <v>48</v>
      </c>
      <c r="C45" s="66"/>
      <c r="D45" s="66"/>
      <c r="E45" s="66"/>
      <c r="F45" s="66"/>
      <c r="G45" s="37"/>
      <c r="H45" s="38"/>
      <c r="I45" s="39"/>
      <c r="J45" s="63"/>
      <c r="K45" s="63"/>
      <c r="L45" s="63"/>
    </row>
    <row r="46" spans="1:12" ht="18" customHeight="1" x14ac:dyDescent="0.3">
      <c r="A46" s="51" t="s">
        <v>62</v>
      </c>
      <c r="B46" s="65" t="s">
        <v>139</v>
      </c>
      <c r="C46" s="60"/>
      <c r="D46" s="60">
        <v>2</v>
      </c>
      <c r="E46" s="60"/>
      <c r="F46" s="60"/>
      <c r="G46" s="46">
        <v>2</v>
      </c>
      <c r="H46" s="69">
        <f>SUM(G46:G51)</f>
        <v>18</v>
      </c>
      <c r="I46" s="48"/>
      <c r="J46" s="11"/>
      <c r="K46" s="11"/>
      <c r="L46" s="11"/>
    </row>
    <row r="47" spans="1:12" x14ac:dyDescent="0.3">
      <c r="A47" s="51" t="s">
        <v>63</v>
      </c>
      <c r="B47" s="65" t="s">
        <v>140</v>
      </c>
      <c r="C47" s="60"/>
      <c r="D47" s="60">
        <v>4</v>
      </c>
      <c r="E47" s="60"/>
      <c r="F47" s="60"/>
      <c r="G47" s="46">
        <v>4</v>
      </c>
      <c r="H47" s="69"/>
      <c r="I47" s="48"/>
      <c r="J47" s="11"/>
      <c r="K47" s="11"/>
      <c r="L47" s="11"/>
    </row>
    <row r="48" spans="1:12" ht="17.399999999999999" customHeight="1" x14ac:dyDescent="0.3">
      <c r="A48" s="51" t="s">
        <v>80</v>
      </c>
      <c r="B48" s="70" t="s">
        <v>120</v>
      </c>
      <c r="C48" s="60"/>
      <c r="D48" s="60">
        <v>3</v>
      </c>
      <c r="E48" s="60"/>
      <c r="F48" s="60"/>
      <c r="G48" s="46">
        <v>3</v>
      </c>
      <c r="H48" s="69"/>
      <c r="I48" s="48" t="s">
        <v>147</v>
      </c>
      <c r="J48" s="11"/>
      <c r="K48" s="11"/>
      <c r="L48" s="11"/>
    </row>
    <row r="49" spans="1:12" ht="30" customHeight="1" x14ac:dyDescent="0.3">
      <c r="A49" s="51" t="s">
        <v>64</v>
      </c>
      <c r="B49" s="65" t="s">
        <v>121</v>
      </c>
      <c r="C49" s="60"/>
      <c r="D49" s="60">
        <v>5</v>
      </c>
      <c r="E49" s="60"/>
      <c r="F49" s="60"/>
      <c r="G49" s="46">
        <v>5</v>
      </c>
      <c r="H49" s="69"/>
      <c r="I49" s="71"/>
      <c r="J49" s="11"/>
      <c r="K49" s="11"/>
      <c r="L49" s="11"/>
    </row>
    <row r="50" spans="1:12" ht="17.399999999999999" customHeight="1" x14ac:dyDescent="0.3">
      <c r="A50" s="51" t="s">
        <v>65</v>
      </c>
      <c r="B50" s="65" t="s">
        <v>122</v>
      </c>
      <c r="C50" s="60"/>
      <c r="D50" s="60">
        <v>1</v>
      </c>
      <c r="E50" s="60"/>
      <c r="F50" s="60"/>
      <c r="G50" s="46">
        <v>1</v>
      </c>
      <c r="H50" s="69"/>
      <c r="I50" s="14" t="s">
        <v>148</v>
      </c>
      <c r="J50" s="11"/>
      <c r="K50" s="11"/>
      <c r="L50" s="11"/>
    </row>
    <row r="51" spans="1:12" ht="57.6" x14ac:dyDescent="0.3">
      <c r="A51" s="51" t="s">
        <v>66</v>
      </c>
      <c r="B51" s="65" t="s">
        <v>123</v>
      </c>
      <c r="C51" s="60"/>
      <c r="D51" s="60"/>
      <c r="E51" s="60">
        <v>3</v>
      </c>
      <c r="F51" s="60"/>
      <c r="G51" s="46">
        <v>3</v>
      </c>
      <c r="H51" s="69"/>
      <c r="I51" s="48" t="s">
        <v>159</v>
      </c>
      <c r="J51" s="11"/>
      <c r="K51" s="11"/>
      <c r="L51" s="11"/>
    </row>
    <row r="52" spans="1:12" s="6" customFormat="1" ht="25.2" customHeight="1" x14ac:dyDescent="0.3">
      <c r="A52" s="33" t="s">
        <v>49</v>
      </c>
      <c r="B52" s="66" t="s">
        <v>67</v>
      </c>
      <c r="C52" s="66"/>
      <c r="D52" s="66"/>
      <c r="E52" s="66"/>
      <c r="F52" s="66"/>
      <c r="G52" s="37"/>
      <c r="H52" s="38"/>
      <c r="I52" s="39"/>
      <c r="J52" s="63"/>
      <c r="K52" s="63"/>
      <c r="L52" s="63"/>
    </row>
    <row r="53" spans="1:12" ht="23.25" customHeight="1" x14ac:dyDescent="0.3">
      <c r="A53" s="51" t="s">
        <v>50</v>
      </c>
      <c r="B53" s="44" t="s">
        <v>124</v>
      </c>
      <c r="C53" s="60">
        <v>2</v>
      </c>
      <c r="D53" s="60"/>
      <c r="E53" s="60"/>
      <c r="F53" s="60"/>
      <c r="G53" s="46">
        <v>2</v>
      </c>
      <c r="H53" s="47">
        <f>SUM(G53:G56)</f>
        <v>8</v>
      </c>
      <c r="I53" s="48" t="s">
        <v>135</v>
      </c>
      <c r="J53" s="11"/>
      <c r="K53" s="11"/>
      <c r="L53" s="11"/>
    </row>
    <row r="54" spans="1:12" ht="20.399999999999999" customHeight="1" x14ac:dyDescent="0.3">
      <c r="A54" s="51" t="s">
        <v>51</v>
      </c>
      <c r="B54" s="44" t="s">
        <v>125</v>
      </c>
      <c r="C54" s="60">
        <v>2</v>
      </c>
      <c r="D54" s="60"/>
      <c r="E54" s="60"/>
      <c r="F54" s="60"/>
      <c r="G54" s="46">
        <v>2</v>
      </c>
      <c r="H54" s="49"/>
      <c r="I54" s="48"/>
      <c r="J54" s="11"/>
      <c r="K54" s="11"/>
      <c r="L54" s="11"/>
    </row>
    <row r="55" spans="1:12" ht="42.6" customHeight="1" x14ac:dyDescent="0.3">
      <c r="A55" s="51" t="s">
        <v>89</v>
      </c>
      <c r="B55" s="44" t="s">
        <v>126</v>
      </c>
      <c r="C55" s="60"/>
      <c r="D55" s="60">
        <v>2</v>
      </c>
      <c r="E55" s="60"/>
      <c r="F55" s="60"/>
      <c r="G55" s="46">
        <v>2</v>
      </c>
      <c r="H55" s="49"/>
      <c r="I55" s="48" t="s">
        <v>151</v>
      </c>
      <c r="J55" s="11"/>
      <c r="K55" s="11"/>
      <c r="L55" s="11"/>
    </row>
    <row r="56" spans="1:12" s="3" customFormat="1" ht="58.2" x14ac:dyDescent="0.35">
      <c r="A56" s="51" t="s">
        <v>90</v>
      </c>
      <c r="B56" s="44" t="s">
        <v>153</v>
      </c>
      <c r="C56" s="60"/>
      <c r="D56" s="60"/>
      <c r="E56" s="60">
        <v>2</v>
      </c>
      <c r="F56" s="60"/>
      <c r="G56" s="46">
        <v>2</v>
      </c>
      <c r="H56" s="55"/>
      <c r="I56" s="72" t="s">
        <v>160</v>
      </c>
      <c r="J56" s="11"/>
      <c r="K56" s="11"/>
      <c r="L56" s="11"/>
    </row>
    <row r="57" spans="1:12" s="5" customFormat="1" ht="25.2" customHeight="1" x14ac:dyDescent="0.3">
      <c r="A57" s="33" t="s">
        <v>52</v>
      </c>
      <c r="B57" s="66" t="s">
        <v>67</v>
      </c>
      <c r="C57" s="66"/>
      <c r="D57" s="66"/>
      <c r="E57" s="66"/>
      <c r="F57" s="66"/>
      <c r="G57" s="37"/>
      <c r="H57" s="67"/>
      <c r="I57" s="62"/>
      <c r="J57" s="63"/>
      <c r="K57" s="63"/>
      <c r="L57" s="63"/>
    </row>
    <row r="58" spans="1:12" ht="45" customHeight="1" x14ac:dyDescent="0.3">
      <c r="A58" s="51" t="s">
        <v>82</v>
      </c>
      <c r="B58" s="65" t="s">
        <v>127</v>
      </c>
      <c r="C58" s="60"/>
      <c r="D58" s="60"/>
      <c r="E58" s="60">
        <v>3</v>
      </c>
      <c r="F58" s="60"/>
      <c r="G58" s="46">
        <v>3</v>
      </c>
      <c r="H58" s="47">
        <f>SUM(G58:G59)</f>
        <v>8</v>
      </c>
      <c r="I58" s="48" t="s">
        <v>161</v>
      </c>
      <c r="J58" s="11"/>
      <c r="K58" s="11"/>
      <c r="L58" s="11"/>
    </row>
    <row r="59" spans="1:12" ht="105.6" customHeight="1" x14ac:dyDescent="0.3">
      <c r="A59" s="51" t="s">
        <v>81</v>
      </c>
      <c r="B59" s="65" t="s">
        <v>128</v>
      </c>
      <c r="C59" s="60"/>
      <c r="D59" s="60"/>
      <c r="E59" s="60"/>
      <c r="F59" s="60">
        <v>5</v>
      </c>
      <c r="G59" s="46">
        <v>5</v>
      </c>
      <c r="H59" s="49"/>
      <c r="I59" s="48" t="s">
        <v>162</v>
      </c>
      <c r="J59" s="11"/>
      <c r="K59" s="11"/>
      <c r="L59" s="11"/>
    </row>
    <row r="60" spans="1:12" s="5" customFormat="1" ht="25.2" customHeight="1" x14ac:dyDescent="0.3">
      <c r="A60" s="33" t="s">
        <v>70</v>
      </c>
      <c r="B60" s="66" t="s">
        <v>71</v>
      </c>
      <c r="C60" s="66"/>
      <c r="D60" s="66"/>
      <c r="E60" s="66"/>
      <c r="F60" s="66"/>
      <c r="G60" s="37"/>
      <c r="H60" s="67"/>
      <c r="I60" s="62"/>
      <c r="J60" s="63"/>
      <c r="K60" s="63"/>
      <c r="L60" s="63"/>
    </row>
    <row r="61" spans="1:12" ht="17.399999999999999" customHeight="1" x14ac:dyDescent="0.3">
      <c r="A61" s="51" t="s">
        <v>83</v>
      </c>
      <c r="B61" s="65" t="s">
        <v>129</v>
      </c>
      <c r="C61" s="60"/>
      <c r="D61" s="60">
        <v>3</v>
      </c>
      <c r="E61" s="60"/>
      <c r="F61" s="60"/>
      <c r="G61" s="46">
        <v>3</v>
      </c>
      <c r="H61" s="47">
        <f>SUM(G61:G63)</f>
        <v>9</v>
      </c>
      <c r="I61" s="48" t="s">
        <v>145</v>
      </c>
      <c r="J61" s="11"/>
      <c r="K61" s="11"/>
      <c r="L61" s="11"/>
    </row>
    <row r="62" spans="1:12" ht="17.399999999999999" customHeight="1" x14ac:dyDescent="0.3">
      <c r="A62" s="51" t="s">
        <v>84</v>
      </c>
      <c r="B62" s="65" t="s">
        <v>130</v>
      </c>
      <c r="C62" s="60"/>
      <c r="D62" s="60">
        <v>2</v>
      </c>
      <c r="E62" s="60"/>
      <c r="F62" s="60"/>
      <c r="G62" s="46">
        <v>2</v>
      </c>
      <c r="H62" s="49"/>
      <c r="I62" s="48"/>
      <c r="J62" s="11"/>
      <c r="K62" s="11"/>
      <c r="L62" s="11"/>
    </row>
    <row r="63" spans="1:12" ht="17.399999999999999" customHeight="1" x14ac:dyDescent="0.3">
      <c r="A63" s="51" t="s">
        <v>85</v>
      </c>
      <c r="B63" s="65" t="s">
        <v>131</v>
      </c>
      <c r="C63" s="60"/>
      <c r="D63" s="60">
        <v>4</v>
      </c>
      <c r="E63" s="60"/>
      <c r="F63" s="60"/>
      <c r="G63" s="46">
        <v>4</v>
      </c>
      <c r="H63" s="49"/>
      <c r="I63" s="48" t="s">
        <v>149</v>
      </c>
      <c r="J63" s="11"/>
      <c r="K63" s="11"/>
      <c r="L63" s="11"/>
    </row>
    <row r="64" spans="1:12" s="5" customFormat="1" ht="25.2" customHeight="1" x14ac:dyDescent="0.3">
      <c r="A64" s="33" t="s">
        <v>72</v>
      </c>
      <c r="B64" s="66" t="s">
        <v>68</v>
      </c>
      <c r="C64" s="66"/>
      <c r="D64" s="66"/>
      <c r="E64" s="66"/>
      <c r="F64" s="66"/>
      <c r="G64" s="37"/>
      <c r="H64" s="67"/>
      <c r="I64" s="62"/>
      <c r="J64" s="63"/>
      <c r="K64" s="63"/>
      <c r="L64" s="63"/>
    </row>
    <row r="65" spans="1:12" ht="17.399999999999999" customHeight="1" x14ac:dyDescent="0.3">
      <c r="A65" s="51" t="s">
        <v>86</v>
      </c>
      <c r="B65" s="65" t="s">
        <v>132</v>
      </c>
      <c r="C65" s="60"/>
      <c r="D65" s="60">
        <v>2</v>
      </c>
      <c r="E65" s="60"/>
      <c r="F65" s="60"/>
      <c r="G65" s="46">
        <v>2</v>
      </c>
      <c r="H65" s="73">
        <f>SUM(G65:G67)</f>
        <v>8</v>
      </c>
      <c r="I65" s="48"/>
      <c r="J65" s="11"/>
      <c r="K65" s="11"/>
      <c r="L65" s="11"/>
    </row>
    <row r="66" spans="1:12" ht="17.399999999999999" customHeight="1" x14ac:dyDescent="0.3">
      <c r="A66" s="51" t="s">
        <v>87</v>
      </c>
      <c r="B66" s="65" t="s">
        <v>133</v>
      </c>
      <c r="C66" s="60"/>
      <c r="D66" s="60"/>
      <c r="E66" s="60">
        <v>4</v>
      </c>
      <c r="F66" s="60"/>
      <c r="G66" s="46">
        <v>4</v>
      </c>
      <c r="H66" s="74"/>
      <c r="I66" s="48"/>
      <c r="J66" s="11"/>
      <c r="K66" s="11"/>
      <c r="L66" s="11"/>
    </row>
    <row r="67" spans="1:12" ht="57.6" x14ac:dyDescent="0.3">
      <c r="A67" s="51" t="s">
        <v>88</v>
      </c>
      <c r="B67" s="65" t="s">
        <v>134</v>
      </c>
      <c r="C67" s="60"/>
      <c r="D67" s="60"/>
      <c r="E67" s="60"/>
      <c r="F67" s="60">
        <v>2</v>
      </c>
      <c r="G67" s="46">
        <v>2</v>
      </c>
      <c r="H67" s="75"/>
      <c r="I67" s="48" t="s">
        <v>163</v>
      </c>
      <c r="J67" s="11"/>
      <c r="K67" s="11"/>
      <c r="L67" s="11"/>
    </row>
    <row r="68" spans="1:12" x14ac:dyDescent="0.3">
      <c r="A68" s="11"/>
      <c r="B68" s="11"/>
      <c r="C68" s="76">
        <f>SUM(C8:C67)</f>
        <v>6</v>
      </c>
      <c r="D68" s="76">
        <f>SUM(D8:D67)</f>
        <v>73</v>
      </c>
      <c r="E68" s="76">
        <f>SUM(E8:E67)</f>
        <v>43</v>
      </c>
      <c r="F68" s="76">
        <f>SUM(F8:F67)</f>
        <v>28</v>
      </c>
      <c r="G68" s="76">
        <f>SUM(G8:G67)</f>
        <v>150</v>
      </c>
      <c r="H68" s="13"/>
      <c r="I68" s="14"/>
      <c r="J68" s="11"/>
      <c r="K68" s="11"/>
      <c r="L68" s="11"/>
    </row>
    <row r="69" spans="1:12" x14ac:dyDescent="0.3">
      <c r="A69" s="11"/>
      <c r="B69" s="11"/>
      <c r="C69" s="12"/>
      <c r="D69" s="12"/>
      <c r="E69" s="12"/>
      <c r="F69" s="12"/>
      <c r="G69" s="12"/>
      <c r="H69" s="13"/>
      <c r="I69" s="14"/>
      <c r="J69" s="11"/>
      <c r="K69" s="11"/>
      <c r="L69" s="11"/>
    </row>
    <row r="70" spans="1:12" x14ac:dyDescent="0.3">
      <c r="A70" s="11"/>
      <c r="B70" s="11"/>
      <c r="C70" s="12"/>
      <c r="D70" s="12"/>
      <c r="E70" s="12"/>
      <c r="F70" s="12"/>
      <c r="G70" s="12"/>
      <c r="H70" s="13"/>
      <c r="I70" s="14"/>
      <c r="J70" s="11"/>
      <c r="K70" s="11"/>
      <c r="L70" s="11"/>
    </row>
    <row r="71" spans="1:12" ht="18" x14ac:dyDescent="0.35">
      <c r="A71" s="11"/>
      <c r="B71" s="77" t="s">
        <v>53</v>
      </c>
      <c r="C71" s="12"/>
      <c r="D71" s="12"/>
      <c r="E71" s="12"/>
      <c r="F71" s="12"/>
      <c r="G71" s="12"/>
      <c r="H71" s="13"/>
      <c r="I71" s="14"/>
      <c r="J71" s="11"/>
      <c r="K71" s="11"/>
      <c r="L71" s="11"/>
    </row>
    <row r="72" spans="1:12" ht="19.95" customHeight="1" x14ac:dyDescent="0.3">
      <c r="A72" s="11"/>
      <c r="B72" s="11" t="s">
        <v>164</v>
      </c>
      <c r="C72" s="12"/>
      <c r="D72" s="12"/>
      <c r="E72" s="12"/>
      <c r="F72" s="12"/>
      <c r="G72" s="12"/>
      <c r="H72" s="13"/>
      <c r="I72" s="14"/>
      <c r="J72" s="11"/>
      <c r="K72" s="11"/>
      <c r="L72" s="11"/>
    </row>
    <row r="73" spans="1:12" ht="19.95" customHeight="1" x14ac:dyDescent="0.3"/>
    <row r="74" spans="1:12" ht="19.95" customHeight="1" x14ac:dyDescent="0.3"/>
  </sheetData>
  <sheetProtection sheet="1" objects="1" scenarios="1" insertColumns="0" insertRows="0" deleteColumns="0" deleteRows="0"/>
  <mergeCells count="28">
    <mergeCell ref="H8:H14"/>
    <mergeCell ref="H16:H19"/>
    <mergeCell ref="H21:H23"/>
    <mergeCell ref="H25:H28"/>
    <mergeCell ref="A1:L1"/>
    <mergeCell ref="K6:L6"/>
    <mergeCell ref="A3:A4"/>
    <mergeCell ref="B3:B4"/>
    <mergeCell ref="C3:F3"/>
    <mergeCell ref="G3:G4"/>
    <mergeCell ref="H3:H4"/>
    <mergeCell ref="I3:I4"/>
    <mergeCell ref="B60:F60"/>
    <mergeCell ref="H61:H63"/>
    <mergeCell ref="B64:F64"/>
    <mergeCell ref="H65:H67"/>
    <mergeCell ref="B7:F7"/>
    <mergeCell ref="B45:F45"/>
    <mergeCell ref="H46:H51"/>
    <mergeCell ref="B52:F52"/>
    <mergeCell ref="B57:F57"/>
    <mergeCell ref="B35:F35"/>
    <mergeCell ref="B40:F40"/>
    <mergeCell ref="H30:H34"/>
    <mergeCell ref="H36:H39"/>
    <mergeCell ref="H41:H44"/>
    <mergeCell ref="H53:H56"/>
    <mergeCell ref="H58:H59"/>
  </mergeCells>
  <phoneticPr fontId="6" type="noConversion"/>
  <printOptions horizontalCentered="1"/>
  <pageMargins left="0.19685039370078741" right="0.19685039370078741" top="0.19685039370078741" bottom="0.19685039370078741" header="0" footer="0"/>
  <pageSetup paperSize="9" scale="61" fitToHeight="0" orientation="landscape" r:id="rId1"/>
  <rowBreaks count="1" manualBreakCount="1">
    <brk id="44" max="12" man="1"/>
  </rowBreaks>
  <ignoredErrors>
    <ignoredError sqref="A25:A28 A30:A34 A41 A13:A14 A5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7F0F-A0B6-47C6-B356-3CA77C2941F4}">
  <dimension ref="A1:E5"/>
  <sheetViews>
    <sheetView workbookViewId="0">
      <selection activeCell="F40" sqref="F40"/>
    </sheetView>
  </sheetViews>
  <sheetFormatPr defaultRowHeight="14.4" x14ac:dyDescent="0.3"/>
  <sheetData>
    <row r="1" spans="1:5" x14ac:dyDescent="0.3">
      <c r="A1" s="4"/>
    </row>
    <row r="3" spans="1:5" x14ac:dyDescent="0.3">
      <c r="C3" t="s">
        <v>54</v>
      </c>
      <c r="D3" t="s">
        <v>8</v>
      </c>
      <c r="E3" t="s">
        <v>9</v>
      </c>
    </row>
    <row r="4" spans="1:5" x14ac:dyDescent="0.3">
      <c r="A4" s="4">
        <f>'2024 Paper 1'!C5</f>
        <v>0.2</v>
      </c>
      <c r="B4" s="4">
        <f>'2024 Paper 1'!D5</f>
        <v>0.35</v>
      </c>
      <c r="C4" s="4">
        <f>A4+B4</f>
        <v>0.55000000000000004</v>
      </c>
      <c r="D4" s="4">
        <f>'2024 Paper 1'!E5</f>
        <v>0.3</v>
      </c>
      <c r="E4" s="4">
        <f>'2024 Paper 1'!F5</f>
        <v>0.15</v>
      </c>
    </row>
    <row r="5" spans="1:5" x14ac:dyDescent="0.3">
      <c r="A5" s="4">
        <f>'2024 Paper 1'!C6</f>
        <v>0.04</v>
      </c>
      <c r="B5" s="4">
        <f>'2024 Paper 1'!D6</f>
        <v>0.48666666666666669</v>
      </c>
      <c r="C5" s="4">
        <f>A5+B5</f>
        <v>0.52666666666666673</v>
      </c>
      <c r="D5" s="4">
        <f>'2024 Paper 1'!E6</f>
        <v>0.28666666666666668</v>
      </c>
      <c r="E5" s="4">
        <f>'2024 Paper 1'!F6</f>
        <v>0.18666666666666668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1A230E3D7FD648B032618CC5FCDBF1" ma:contentTypeVersion="16" ma:contentTypeDescription="Create a new document." ma:contentTypeScope="" ma:versionID="140b20ff2d762ed8081053ef6dc36b43">
  <xsd:schema xmlns:xsd="http://www.w3.org/2001/XMLSchema" xmlns:xs="http://www.w3.org/2001/XMLSchema" xmlns:p="http://schemas.microsoft.com/office/2006/metadata/properties" xmlns:ns2="fc2b5a75-801f-4b08-880e-c842f01de18e" xmlns:ns3="ea65cdaa-dd3e-4b35-84ea-4e495e348b1d" targetNamespace="http://schemas.microsoft.com/office/2006/metadata/properties" ma:root="true" ma:fieldsID="85c5f5196b7e67e8342eb9dd58456a35" ns2:_="" ns3:_="">
    <xsd:import namespace="fc2b5a75-801f-4b08-880e-c842f01de18e"/>
    <xsd:import namespace="ea65cdaa-dd3e-4b35-84ea-4e495e348b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b5a75-801f-4b08-880e-c842f01de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50af62-ae01-4ca2-8b77-3f3f1a2f93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65cdaa-dd3e-4b35-84ea-4e495e348b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7f62fa2-577b-423f-9467-dec38cd3227e}" ma:internalName="TaxCatchAll" ma:showField="CatchAllData" ma:web="ea65cdaa-dd3e-4b35-84ea-4e495e348b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65cdaa-dd3e-4b35-84ea-4e495e348b1d" xsi:nil="true"/>
    <lcf76f155ced4ddcb4097134ff3c332f xmlns="fc2b5a75-801f-4b08-880e-c842f01de1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AB0F3C-A524-4C13-861D-A71DD6A3757F}">
  <ds:schemaRefs>
    <ds:schemaRef ds:uri="http://schemas.microsoft.com/sharepoint/v3/contenttype/forms"/>
  </ds:schemaRefs>
</ds:datastoreItem>
</file>

<file path=customXml/itemProps2.xml><?xml version="1.0" encoding="utf-8"?>
<ds:datastoreItem xmlns:ds="http://schemas.openxmlformats.org/officeDocument/2006/customXml" ds:itemID="{168B72E7-5D59-4992-AECC-C57B2AC55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b5a75-801f-4b08-880e-c842f01de18e"/>
    <ds:schemaRef ds:uri="ea65cdaa-dd3e-4b35-84ea-4e495e348b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D9C5EE-22A5-41D6-9DA6-411C627D265B}">
  <ds:schemaRefs>
    <ds:schemaRef ds:uri="http://schemas.microsoft.com/office/2006/metadata/properties"/>
    <ds:schemaRef ds:uri="http://schemas.microsoft.com/office/infopath/2007/PartnerControls"/>
    <ds:schemaRef ds:uri="ea65cdaa-dd3e-4b35-84ea-4e495e348b1d"/>
    <ds:schemaRef ds:uri="fc2b5a75-801f-4b08-880e-c842f01de1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Paper 1</vt:lpstr>
      <vt:lpstr>Graph combining Kn and RP</vt:lpstr>
      <vt:lpstr>'2024 Paper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Bonita Morgan</cp:lastModifiedBy>
  <cp:revision/>
  <cp:lastPrinted>2024-11-05T12:50:31Z</cp:lastPrinted>
  <dcterms:created xsi:type="dcterms:W3CDTF">2020-11-14T17:51:52Z</dcterms:created>
  <dcterms:modified xsi:type="dcterms:W3CDTF">2024-11-08T11:00:23Z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0x0101007C1A230E3D7FD648B032618CC5FCDBF1</vt:lpwstr>
  </property>
  <property fmtid="{D5CDD505-2E9C-101B-9397-08002B2CF9AE}" pid="3" name="MediaServiceImageTags">
    <vt:lpwstr/>
  </property>
</Properties>
</file>